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ceadvisors.sharepoint.com/sites/Projects-MNP/Shared Documents/100837 - 2025-MNP LLP-2025 Return Margin Study/Report/Sent to Client 05-20-25/"/>
    </mc:Choice>
  </mc:AlternateContent>
  <xr:revisionPtr revIDLastSave="1919" documentId="8_{D9F72067-A32F-4E77-866D-96F427A1CA94}" xr6:coauthVersionLast="47" xr6:coauthVersionMax="47" xr10:uidLastSave="{C3510716-3A82-4AD1-840B-82D263F24530}"/>
  <bookViews>
    <workbookView xWindow="-98" yWindow="-98" windowWidth="21795" windowHeight="13875" firstSheet="1" activeTab="4" xr2:uid="{36E24A13-6E52-44A0-B65C-49B5F83900ED}"/>
  </bookViews>
  <sheets>
    <sheet name="Table  20-10-0083-01 (Retail)" sheetId="1" r:id="rId1"/>
    <sheet name="Table 20-10-007-01 (Wholesale) " sheetId="3" r:id="rId2"/>
    <sheet name="Summary_Retail" sheetId="2" r:id="rId3"/>
    <sheet name="Summary_Wholesale" sheetId="4" r:id="rId4"/>
    <sheet name="Summary" sheetId="5"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5" l="1"/>
  <c r="D4" i="5"/>
  <c r="D3" i="5"/>
  <c r="C4" i="5"/>
  <c r="C3" i="5"/>
  <c r="G52" i="4" l="1"/>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51" i="4"/>
  <c r="E52" i="4"/>
  <c r="H52" i="4" s="1"/>
  <c r="E53" i="4"/>
  <c r="H53" i="4" s="1"/>
  <c r="E54" i="4"/>
  <c r="H54" i="4" s="1"/>
  <c r="E55" i="4"/>
  <c r="H55" i="4" s="1"/>
  <c r="E56" i="4"/>
  <c r="H56" i="4" s="1"/>
  <c r="E57" i="4"/>
  <c r="H57" i="4" s="1"/>
  <c r="E58" i="4"/>
  <c r="H58" i="4" s="1"/>
  <c r="E59" i="4"/>
  <c r="H59" i="4" s="1"/>
  <c r="E60" i="4"/>
  <c r="H60" i="4" s="1"/>
  <c r="E61" i="4"/>
  <c r="H61" i="4" s="1"/>
  <c r="E62" i="4"/>
  <c r="H62" i="4" s="1"/>
  <c r="E63" i="4"/>
  <c r="H63" i="4" s="1"/>
  <c r="E64" i="4"/>
  <c r="H64" i="4" s="1"/>
  <c r="E65" i="4"/>
  <c r="H65" i="4" s="1"/>
  <c r="E66" i="4"/>
  <c r="H66" i="4" s="1"/>
  <c r="E67" i="4"/>
  <c r="H67" i="4" s="1"/>
  <c r="E68" i="4"/>
  <c r="H68" i="4" s="1"/>
  <c r="E69" i="4"/>
  <c r="H69" i="4" s="1"/>
  <c r="E70" i="4"/>
  <c r="H70" i="4" s="1"/>
  <c r="E71" i="4"/>
  <c r="H71" i="4" s="1"/>
  <c r="E72" i="4"/>
  <c r="H72" i="4" s="1"/>
  <c r="E73" i="4"/>
  <c r="H73" i="4" s="1"/>
  <c r="E74" i="4"/>
  <c r="H74" i="4" s="1"/>
  <c r="E75" i="4"/>
  <c r="H75" i="4" s="1"/>
  <c r="E76" i="4"/>
  <c r="H76" i="4" s="1"/>
  <c r="E77" i="4"/>
  <c r="H77" i="4" s="1"/>
  <c r="E78" i="4"/>
  <c r="H78" i="4" s="1"/>
  <c r="E79" i="4"/>
  <c r="H79" i="4" s="1"/>
  <c r="E80" i="4"/>
  <c r="H80" i="4" s="1"/>
  <c r="E81" i="4"/>
  <c r="H81" i="4" s="1"/>
  <c r="E82" i="4"/>
  <c r="H82" i="4" s="1"/>
  <c r="E83" i="4"/>
  <c r="H83" i="4" s="1"/>
  <c r="E84" i="4"/>
  <c r="H84" i="4" s="1"/>
  <c r="E85" i="4"/>
  <c r="H85" i="4" s="1"/>
  <c r="E86" i="4"/>
  <c r="H86" i="4" s="1"/>
  <c r="E87" i="4"/>
  <c r="H87" i="4" s="1"/>
  <c r="E88" i="4"/>
  <c r="H88" i="4" s="1"/>
  <c r="E51" i="4"/>
  <c r="D52" i="4"/>
  <c r="I52" i="4" s="1"/>
  <c r="J52" i="4" s="1"/>
  <c r="E93" i="4" s="1"/>
  <c r="D53" i="4"/>
  <c r="I53" i="4" s="1"/>
  <c r="J53" i="4" s="1"/>
  <c r="E94" i="4" s="1"/>
  <c r="D54" i="4"/>
  <c r="I54" i="4" s="1"/>
  <c r="J54" i="4" s="1"/>
  <c r="E95" i="4" s="1"/>
  <c r="D55" i="4"/>
  <c r="I55" i="4" s="1"/>
  <c r="J55" i="4" s="1"/>
  <c r="E96" i="4" s="1"/>
  <c r="D56" i="4"/>
  <c r="I56" i="4" s="1"/>
  <c r="J56" i="4" s="1"/>
  <c r="E97" i="4" s="1"/>
  <c r="D57" i="4"/>
  <c r="I57" i="4" s="1"/>
  <c r="J57" i="4" s="1"/>
  <c r="E98" i="4" s="1"/>
  <c r="D58" i="4"/>
  <c r="I58" i="4" s="1"/>
  <c r="J58" i="4" s="1"/>
  <c r="E99" i="4" s="1"/>
  <c r="D59" i="4"/>
  <c r="I59" i="4" s="1"/>
  <c r="J59" i="4" s="1"/>
  <c r="E100" i="4" s="1"/>
  <c r="D60" i="4"/>
  <c r="I60" i="4" s="1"/>
  <c r="J60" i="4" s="1"/>
  <c r="E101" i="4" s="1"/>
  <c r="D61" i="4"/>
  <c r="I61" i="4" s="1"/>
  <c r="J61" i="4" s="1"/>
  <c r="E102" i="4" s="1"/>
  <c r="D62" i="4"/>
  <c r="I62" i="4" s="1"/>
  <c r="J62" i="4" s="1"/>
  <c r="E103" i="4" s="1"/>
  <c r="D63" i="4"/>
  <c r="I63" i="4" s="1"/>
  <c r="J63" i="4" s="1"/>
  <c r="E104" i="4" s="1"/>
  <c r="D64" i="4"/>
  <c r="I64" i="4" s="1"/>
  <c r="J64" i="4" s="1"/>
  <c r="E105" i="4" s="1"/>
  <c r="D65" i="4"/>
  <c r="I65" i="4" s="1"/>
  <c r="J65" i="4" s="1"/>
  <c r="E106" i="4" s="1"/>
  <c r="D66" i="4"/>
  <c r="I66" i="4" s="1"/>
  <c r="J66" i="4" s="1"/>
  <c r="E107" i="4" s="1"/>
  <c r="D67" i="4"/>
  <c r="I67" i="4" s="1"/>
  <c r="J67" i="4" s="1"/>
  <c r="E108" i="4" s="1"/>
  <c r="D68" i="4"/>
  <c r="I68" i="4" s="1"/>
  <c r="J68" i="4" s="1"/>
  <c r="E109" i="4" s="1"/>
  <c r="D69" i="4"/>
  <c r="I69" i="4" s="1"/>
  <c r="J69" i="4" s="1"/>
  <c r="E110" i="4" s="1"/>
  <c r="D70" i="4"/>
  <c r="I70" i="4" s="1"/>
  <c r="J70" i="4" s="1"/>
  <c r="E111" i="4" s="1"/>
  <c r="D71" i="4"/>
  <c r="I71" i="4" s="1"/>
  <c r="J71" i="4" s="1"/>
  <c r="E112" i="4" s="1"/>
  <c r="D72" i="4"/>
  <c r="I72" i="4" s="1"/>
  <c r="J72" i="4" s="1"/>
  <c r="E113" i="4" s="1"/>
  <c r="D73" i="4"/>
  <c r="I73" i="4" s="1"/>
  <c r="J73" i="4" s="1"/>
  <c r="E114" i="4" s="1"/>
  <c r="D74" i="4"/>
  <c r="I74" i="4" s="1"/>
  <c r="J74" i="4" s="1"/>
  <c r="E115" i="4" s="1"/>
  <c r="D75" i="4"/>
  <c r="I75" i="4" s="1"/>
  <c r="J75" i="4" s="1"/>
  <c r="E116" i="4" s="1"/>
  <c r="D76" i="4"/>
  <c r="I76" i="4" s="1"/>
  <c r="J76" i="4" s="1"/>
  <c r="E117" i="4" s="1"/>
  <c r="D77" i="4"/>
  <c r="I77" i="4" s="1"/>
  <c r="J77" i="4" s="1"/>
  <c r="E118" i="4" s="1"/>
  <c r="D78" i="4"/>
  <c r="I78" i="4" s="1"/>
  <c r="J78" i="4" s="1"/>
  <c r="E119" i="4" s="1"/>
  <c r="D79" i="4"/>
  <c r="I79" i="4" s="1"/>
  <c r="J79" i="4" s="1"/>
  <c r="E120" i="4" s="1"/>
  <c r="D80" i="4"/>
  <c r="I80" i="4" s="1"/>
  <c r="J80" i="4" s="1"/>
  <c r="E121" i="4" s="1"/>
  <c r="D81" i="4"/>
  <c r="I81" i="4" s="1"/>
  <c r="J81" i="4" s="1"/>
  <c r="E122" i="4" s="1"/>
  <c r="D82" i="4"/>
  <c r="I82" i="4" s="1"/>
  <c r="J82" i="4" s="1"/>
  <c r="E123" i="4" s="1"/>
  <c r="D83" i="4"/>
  <c r="I83" i="4" s="1"/>
  <c r="J83" i="4" s="1"/>
  <c r="E124" i="4" s="1"/>
  <c r="D84" i="4"/>
  <c r="I84" i="4" s="1"/>
  <c r="J84" i="4" s="1"/>
  <c r="E125" i="4" s="1"/>
  <c r="D85" i="4"/>
  <c r="I85" i="4" s="1"/>
  <c r="J85" i="4" s="1"/>
  <c r="E126" i="4" s="1"/>
  <c r="D86" i="4"/>
  <c r="I86" i="4" s="1"/>
  <c r="J86" i="4" s="1"/>
  <c r="E127" i="4" s="1"/>
  <c r="D87" i="4"/>
  <c r="I87" i="4" s="1"/>
  <c r="J87" i="4" s="1"/>
  <c r="E128" i="4" s="1"/>
  <c r="D88" i="4"/>
  <c r="I88" i="4" s="1"/>
  <c r="J88" i="4" s="1"/>
  <c r="E129" i="4" s="1"/>
  <c r="D51"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7" i="4"/>
  <c r="E8" i="4"/>
  <c r="H8" i="4" s="1"/>
  <c r="E9" i="4"/>
  <c r="H9" i="4" s="1"/>
  <c r="E10" i="4"/>
  <c r="H10" i="4" s="1"/>
  <c r="E11" i="4"/>
  <c r="H11" i="4" s="1"/>
  <c r="E12" i="4"/>
  <c r="H12" i="4" s="1"/>
  <c r="E13" i="4"/>
  <c r="H13" i="4" s="1"/>
  <c r="E14" i="4"/>
  <c r="H14" i="4" s="1"/>
  <c r="E15" i="4"/>
  <c r="H15" i="4" s="1"/>
  <c r="E16" i="4"/>
  <c r="H16" i="4" s="1"/>
  <c r="E17" i="4"/>
  <c r="H17" i="4" s="1"/>
  <c r="E18" i="4"/>
  <c r="H18" i="4" s="1"/>
  <c r="E19" i="4"/>
  <c r="H19" i="4" s="1"/>
  <c r="E20" i="4"/>
  <c r="H20" i="4" s="1"/>
  <c r="E21" i="4"/>
  <c r="H21" i="4" s="1"/>
  <c r="E22" i="4"/>
  <c r="H22" i="4" s="1"/>
  <c r="E23" i="4"/>
  <c r="H23" i="4" s="1"/>
  <c r="E24" i="4"/>
  <c r="H24" i="4" s="1"/>
  <c r="E25" i="4"/>
  <c r="H25" i="4" s="1"/>
  <c r="E26" i="4"/>
  <c r="H26" i="4" s="1"/>
  <c r="E27" i="4"/>
  <c r="H27" i="4" s="1"/>
  <c r="E28" i="4"/>
  <c r="H28" i="4" s="1"/>
  <c r="E29" i="4"/>
  <c r="H29" i="4" s="1"/>
  <c r="E30" i="4"/>
  <c r="H30" i="4" s="1"/>
  <c r="E31" i="4"/>
  <c r="H31" i="4" s="1"/>
  <c r="E32" i="4"/>
  <c r="H32" i="4" s="1"/>
  <c r="E33" i="4"/>
  <c r="H33" i="4" s="1"/>
  <c r="E34" i="4"/>
  <c r="H34" i="4" s="1"/>
  <c r="E35" i="4"/>
  <c r="H35" i="4" s="1"/>
  <c r="E36" i="4"/>
  <c r="H36" i="4" s="1"/>
  <c r="E37" i="4"/>
  <c r="H37" i="4" s="1"/>
  <c r="E38" i="4"/>
  <c r="H38" i="4" s="1"/>
  <c r="E39" i="4"/>
  <c r="H39" i="4" s="1"/>
  <c r="E40" i="4"/>
  <c r="H40" i="4" s="1"/>
  <c r="E41" i="4"/>
  <c r="H41" i="4" s="1"/>
  <c r="E42" i="4"/>
  <c r="H42" i="4" s="1"/>
  <c r="E43" i="4"/>
  <c r="H43" i="4" s="1"/>
  <c r="E44" i="4"/>
  <c r="H44" i="4" s="1"/>
  <c r="E7" i="4"/>
  <c r="H7" i="4" s="1"/>
  <c r="D8" i="4"/>
  <c r="I8" i="4" s="1"/>
  <c r="J8" i="4" s="1"/>
  <c r="D93" i="4" s="1"/>
  <c r="D9" i="4"/>
  <c r="I9" i="4" s="1"/>
  <c r="J9" i="4" s="1"/>
  <c r="D94" i="4" s="1"/>
  <c r="D10" i="4"/>
  <c r="I10" i="4" s="1"/>
  <c r="J10" i="4" s="1"/>
  <c r="D95" i="4" s="1"/>
  <c r="D11" i="4"/>
  <c r="I11" i="4" s="1"/>
  <c r="J11" i="4" s="1"/>
  <c r="D96" i="4" s="1"/>
  <c r="D12" i="4"/>
  <c r="I12" i="4" s="1"/>
  <c r="J12" i="4" s="1"/>
  <c r="D97" i="4" s="1"/>
  <c r="D13" i="4"/>
  <c r="I13" i="4" s="1"/>
  <c r="J13" i="4" s="1"/>
  <c r="D98" i="4" s="1"/>
  <c r="D14" i="4"/>
  <c r="I14" i="4" s="1"/>
  <c r="J14" i="4" s="1"/>
  <c r="D99" i="4" s="1"/>
  <c r="D15" i="4"/>
  <c r="I15" i="4" s="1"/>
  <c r="J15" i="4" s="1"/>
  <c r="D100" i="4" s="1"/>
  <c r="D16" i="4"/>
  <c r="I16" i="4" s="1"/>
  <c r="J16" i="4" s="1"/>
  <c r="D101" i="4" s="1"/>
  <c r="D17" i="4"/>
  <c r="I17" i="4" s="1"/>
  <c r="J17" i="4" s="1"/>
  <c r="D102" i="4" s="1"/>
  <c r="D18" i="4"/>
  <c r="I18" i="4" s="1"/>
  <c r="J18" i="4" s="1"/>
  <c r="D103" i="4" s="1"/>
  <c r="D19" i="4"/>
  <c r="I19" i="4" s="1"/>
  <c r="J19" i="4" s="1"/>
  <c r="D104" i="4" s="1"/>
  <c r="D20" i="4"/>
  <c r="I20" i="4" s="1"/>
  <c r="J20" i="4" s="1"/>
  <c r="D105" i="4" s="1"/>
  <c r="D21" i="4"/>
  <c r="I21" i="4" s="1"/>
  <c r="J21" i="4" s="1"/>
  <c r="D106" i="4" s="1"/>
  <c r="D22" i="4"/>
  <c r="I22" i="4" s="1"/>
  <c r="J22" i="4" s="1"/>
  <c r="D107" i="4" s="1"/>
  <c r="D23" i="4"/>
  <c r="I23" i="4" s="1"/>
  <c r="J23" i="4" s="1"/>
  <c r="D108" i="4" s="1"/>
  <c r="D24" i="4"/>
  <c r="I24" i="4" s="1"/>
  <c r="J24" i="4" s="1"/>
  <c r="D109" i="4" s="1"/>
  <c r="D25" i="4"/>
  <c r="I25" i="4" s="1"/>
  <c r="J25" i="4" s="1"/>
  <c r="D110" i="4" s="1"/>
  <c r="D26" i="4"/>
  <c r="I26" i="4" s="1"/>
  <c r="J26" i="4" s="1"/>
  <c r="D111" i="4" s="1"/>
  <c r="D27" i="4"/>
  <c r="I27" i="4" s="1"/>
  <c r="J27" i="4" s="1"/>
  <c r="D112" i="4" s="1"/>
  <c r="D28" i="4"/>
  <c r="I28" i="4" s="1"/>
  <c r="J28" i="4" s="1"/>
  <c r="D113" i="4" s="1"/>
  <c r="D29" i="4"/>
  <c r="I29" i="4" s="1"/>
  <c r="J29" i="4" s="1"/>
  <c r="D114" i="4" s="1"/>
  <c r="D30" i="4"/>
  <c r="I30" i="4" s="1"/>
  <c r="J30" i="4" s="1"/>
  <c r="D115" i="4" s="1"/>
  <c r="D31" i="4"/>
  <c r="I31" i="4" s="1"/>
  <c r="J31" i="4" s="1"/>
  <c r="D116" i="4" s="1"/>
  <c r="D32" i="4"/>
  <c r="I32" i="4" s="1"/>
  <c r="J32" i="4" s="1"/>
  <c r="D117" i="4" s="1"/>
  <c r="D33" i="4"/>
  <c r="I33" i="4" s="1"/>
  <c r="J33" i="4" s="1"/>
  <c r="D118" i="4" s="1"/>
  <c r="D34" i="4"/>
  <c r="I34" i="4" s="1"/>
  <c r="J34" i="4" s="1"/>
  <c r="D119" i="4" s="1"/>
  <c r="D35" i="4"/>
  <c r="I35" i="4" s="1"/>
  <c r="J35" i="4" s="1"/>
  <c r="D120" i="4" s="1"/>
  <c r="D36" i="4"/>
  <c r="I36" i="4" s="1"/>
  <c r="J36" i="4" s="1"/>
  <c r="D121" i="4" s="1"/>
  <c r="D37" i="4"/>
  <c r="I37" i="4" s="1"/>
  <c r="J37" i="4" s="1"/>
  <c r="D122" i="4" s="1"/>
  <c r="D38" i="4"/>
  <c r="I38" i="4" s="1"/>
  <c r="J38" i="4" s="1"/>
  <c r="D123" i="4" s="1"/>
  <c r="D39" i="4"/>
  <c r="I39" i="4" s="1"/>
  <c r="J39" i="4" s="1"/>
  <c r="D124" i="4" s="1"/>
  <c r="D40" i="4"/>
  <c r="I40" i="4" s="1"/>
  <c r="J40" i="4" s="1"/>
  <c r="D125" i="4" s="1"/>
  <c r="D41" i="4"/>
  <c r="I41" i="4" s="1"/>
  <c r="J41" i="4" s="1"/>
  <c r="D126" i="4" s="1"/>
  <c r="D42" i="4"/>
  <c r="I42" i="4" s="1"/>
  <c r="J42" i="4" s="1"/>
  <c r="D127" i="4" s="1"/>
  <c r="D43" i="4"/>
  <c r="I43" i="4" s="1"/>
  <c r="J43" i="4" s="1"/>
  <c r="D128" i="4" s="1"/>
  <c r="D44" i="4"/>
  <c r="I44" i="4" s="1"/>
  <c r="J44" i="4" s="1"/>
  <c r="D129" i="4" s="1"/>
  <c r="D7" i="4"/>
  <c r="I7" i="4" s="1"/>
  <c r="J7" i="4" s="1"/>
  <c r="D92" i="4" s="1"/>
  <c r="E86" i="2"/>
  <c r="E112" i="2"/>
  <c r="D86" i="2"/>
  <c r="D112" i="2"/>
  <c r="G47" i="2"/>
  <c r="G48" i="2"/>
  <c r="G49" i="2"/>
  <c r="G50" i="2"/>
  <c r="G52" i="2"/>
  <c r="G53" i="2"/>
  <c r="G54" i="2"/>
  <c r="G55" i="2"/>
  <c r="G56" i="2"/>
  <c r="G57" i="2"/>
  <c r="G58" i="2"/>
  <c r="G59" i="2"/>
  <c r="G60" i="2"/>
  <c r="G61" i="2"/>
  <c r="G62" i="2"/>
  <c r="G63" i="2"/>
  <c r="G64" i="2"/>
  <c r="G65" i="2"/>
  <c r="G66" i="2"/>
  <c r="G67" i="2"/>
  <c r="G68" i="2"/>
  <c r="G69" i="2"/>
  <c r="G70" i="2"/>
  <c r="G71" i="2"/>
  <c r="G72" i="2"/>
  <c r="G73" i="2"/>
  <c r="G74" i="2"/>
  <c r="G75" i="2"/>
  <c r="G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46" i="2"/>
  <c r="E47" i="2"/>
  <c r="E48" i="2"/>
  <c r="E49" i="2"/>
  <c r="E50" i="2"/>
  <c r="H50" i="2" s="1"/>
  <c r="E51" i="2"/>
  <c r="E52" i="2"/>
  <c r="H52" i="2" s="1"/>
  <c r="E53" i="2"/>
  <c r="H53" i="2" s="1"/>
  <c r="E54" i="2"/>
  <c r="H54" i="2" s="1"/>
  <c r="E55" i="2"/>
  <c r="H55" i="2" s="1"/>
  <c r="E56" i="2"/>
  <c r="H56" i="2" s="1"/>
  <c r="E57" i="2"/>
  <c r="H57" i="2" s="1"/>
  <c r="E58" i="2"/>
  <c r="H58" i="2" s="1"/>
  <c r="E59" i="2"/>
  <c r="H59" i="2" s="1"/>
  <c r="E60" i="2"/>
  <c r="H60" i="2" s="1"/>
  <c r="E61" i="2"/>
  <c r="E62" i="2"/>
  <c r="E63" i="2"/>
  <c r="E64" i="2"/>
  <c r="H64" i="2" s="1"/>
  <c r="E65" i="2"/>
  <c r="H65" i="2" s="1"/>
  <c r="E66" i="2"/>
  <c r="H66" i="2" s="1"/>
  <c r="E67" i="2"/>
  <c r="H67" i="2" s="1"/>
  <c r="E68" i="2"/>
  <c r="H68" i="2" s="1"/>
  <c r="E69" i="2"/>
  <c r="H69" i="2" s="1"/>
  <c r="E70" i="2"/>
  <c r="H70" i="2" s="1"/>
  <c r="E71" i="2"/>
  <c r="H71" i="2" s="1"/>
  <c r="E72" i="2"/>
  <c r="H72" i="2" s="1"/>
  <c r="E73" i="2"/>
  <c r="H73" i="2" s="1"/>
  <c r="E74" i="2"/>
  <c r="H74" i="2" s="1"/>
  <c r="E75" i="2"/>
  <c r="E76" i="2"/>
  <c r="E77" i="2"/>
  <c r="E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46" i="2"/>
  <c r="H46" i="2"/>
  <c r="E12" i="2"/>
  <c r="G8" i="2"/>
  <c r="G9" i="2"/>
  <c r="G10" i="2"/>
  <c r="G11" i="2"/>
  <c r="G13" i="2"/>
  <c r="G14" i="2"/>
  <c r="G15" i="2"/>
  <c r="G16" i="2"/>
  <c r="G17" i="2"/>
  <c r="G18" i="2"/>
  <c r="G19" i="2"/>
  <c r="G20" i="2"/>
  <c r="G21" i="2"/>
  <c r="G22" i="2"/>
  <c r="G23" i="2"/>
  <c r="G24" i="2"/>
  <c r="G25" i="2"/>
  <c r="G26" i="2"/>
  <c r="G27" i="2"/>
  <c r="G28" i="2"/>
  <c r="G29" i="2"/>
  <c r="G30" i="2"/>
  <c r="G31" i="2"/>
  <c r="G32" i="2"/>
  <c r="G33" i="2"/>
  <c r="G34" i="2"/>
  <c r="G35" i="2"/>
  <c r="G36" i="2"/>
  <c r="G7" i="2"/>
  <c r="F8" i="2"/>
  <c r="F9" i="2"/>
  <c r="F10" i="2"/>
  <c r="F11" i="2"/>
  <c r="F13" i="2"/>
  <c r="F14" i="2"/>
  <c r="F15" i="2"/>
  <c r="F16" i="2"/>
  <c r="F17" i="2"/>
  <c r="F18" i="2"/>
  <c r="F19" i="2"/>
  <c r="F20" i="2"/>
  <c r="F21" i="2"/>
  <c r="F22" i="2"/>
  <c r="F23" i="2"/>
  <c r="F24" i="2"/>
  <c r="F25" i="2"/>
  <c r="F26" i="2"/>
  <c r="F27" i="2"/>
  <c r="F28" i="2"/>
  <c r="F29" i="2"/>
  <c r="F30" i="2"/>
  <c r="F31" i="2"/>
  <c r="F32" i="2"/>
  <c r="F33" i="2"/>
  <c r="F34" i="2"/>
  <c r="F35" i="2"/>
  <c r="F36" i="2"/>
  <c r="F37" i="2"/>
  <c r="F38" i="2"/>
  <c r="F7" i="2"/>
  <c r="E8" i="2"/>
  <c r="H8" i="2" s="1"/>
  <c r="E9" i="2"/>
  <c r="H9" i="2" s="1"/>
  <c r="E10" i="2"/>
  <c r="H10" i="2" s="1"/>
  <c r="E11" i="2"/>
  <c r="H11" i="2" s="1"/>
  <c r="E13" i="2"/>
  <c r="E14" i="2"/>
  <c r="E15" i="2"/>
  <c r="H15" i="2" s="1"/>
  <c r="E16" i="2"/>
  <c r="H16" i="2" s="1"/>
  <c r="E17" i="2"/>
  <c r="H17" i="2" s="1"/>
  <c r="E18" i="2"/>
  <c r="H18" i="2" s="1"/>
  <c r="E19" i="2"/>
  <c r="H19" i="2" s="1"/>
  <c r="E20" i="2"/>
  <c r="H20" i="2" s="1"/>
  <c r="E21" i="2"/>
  <c r="H21" i="2" s="1"/>
  <c r="E22" i="2"/>
  <c r="H22" i="2" s="1"/>
  <c r="E23" i="2"/>
  <c r="H23" i="2" s="1"/>
  <c r="E24" i="2"/>
  <c r="H24" i="2" s="1"/>
  <c r="E25" i="2"/>
  <c r="H25" i="2" s="1"/>
  <c r="E26" i="2"/>
  <c r="H26" i="2" s="1"/>
  <c r="E27" i="2"/>
  <c r="E28" i="2"/>
  <c r="E29" i="2"/>
  <c r="H29" i="2" s="1"/>
  <c r="E30" i="2"/>
  <c r="H30" i="2" s="1"/>
  <c r="E31" i="2"/>
  <c r="H31" i="2" s="1"/>
  <c r="E32" i="2"/>
  <c r="H32" i="2" s="1"/>
  <c r="E33" i="2"/>
  <c r="H33" i="2" s="1"/>
  <c r="E34" i="2"/>
  <c r="H34" i="2" s="1"/>
  <c r="E35" i="2"/>
  <c r="H35" i="2" s="1"/>
  <c r="E36" i="2"/>
  <c r="H36" i="2" s="1"/>
  <c r="E37" i="2"/>
  <c r="H37" i="2" s="1"/>
  <c r="E38" i="2"/>
  <c r="D8" i="2"/>
  <c r="I8" i="2" s="1"/>
  <c r="J8" i="2" s="1"/>
  <c r="D82" i="2" s="1"/>
  <c r="D9" i="2"/>
  <c r="D10" i="2"/>
  <c r="D11" i="2"/>
  <c r="D12" i="2"/>
  <c r="D13" i="2"/>
  <c r="D14" i="2"/>
  <c r="D15" i="2"/>
  <c r="I15" i="2" s="1"/>
  <c r="J15" i="2" s="1"/>
  <c r="D89" i="2" s="1"/>
  <c r="D16" i="2"/>
  <c r="D17" i="2"/>
  <c r="D18" i="2"/>
  <c r="D19" i="2"/>
  <c r="D20" i="2"/>
  <c r="I20" i="2" s="1"/>
  <c r="J20" i="2" s="1"/>
  <c r="D94" i="2" s="1"/>
  <c r="D21" i="2"/>
  <c r="I21" i="2" s="1"/>
  <c r="J21" i="2" s="1"/>
  <c r="D95" i="2" s="1"/>
  <c r="D22" i="2"/>
  <c r="I22" i="2" s="1"/>
  <c r="J22" i="2" s="1"/>
  <c r="D96" i="2" s="1"/>
  <c r="D23" i="2"/>
  <c r="D24" i="2"/>
  <c r="D25" i="2"/>
  <c r="D26" i="2"/>
  <c r="D27" i="2"/>
  <c r="D28" i="2"/>
  <c r="D29" i="2"/>
  <c r="I29" i="2" s="1"/>
  <c r="J29" i="2" s="1"/>
  <c r="D103" i="2" s="1"/>
  <c r="D30" i="2"/>
  <c r="D31" i="2"/>
  <c r="D32" i="2"/>
  <c r="D33" i="2"/>
  <c r="D34" i="2"/>
  <c r="I34" i="2" s="1"/>
  <c r="J34" i="2" s="1"/>
  <c r="D108" i="2" s="1"/>
  <c r="D35" i="2"/>
  <c r="I35" i="2" s="1"/>
  <c r="J35" i="2" s="1"/>
  <c r="D109" i="2" s="1"/>
  <c r="D36" i="2"/>
  <c r="I36" i="2" s="1"/>
  <c r="J36" i="2" s="1"/>
  <c r="D110" i="2" s="1"/>
  <c r="D37" i="2"/>
  <c r="D38" i="2"/>
  <c r="D7" i="2"/>
  <c r="E7" i="2"/>
  <c r="I37" i="2" l="1"/>
  <c r="J37" i="2" s="1"/>
  <c r="D111" i="2" s="1"/>
  <c r="I33" i="2"/>
  <c r="J33" i="2" s="1"/>
  <c r="D107" i="2" s="1"/>
  <c r="I32" i="2"/>
  <c r="J32" i="2" s="1"/>
  <c r="D106" i="2" s="1"/>
  <c r="I31" i="2"/>
  <c r="J31" i="2" s="1"/>
  <c r="D105" i="2" s="1"/>
  <c r="I30" i="2"/>
  <c r="J30" i="2" s="1"/>
  <c r="D104" i="2" s="1"/>
  <c r="I26" i="2"/>
  <c r="J26" i="2" s="1"/>
  <c r="D100" i="2" s="1"/>
  <c r="I25" i="2"/>
  <c r="J25" i="2" s="1"/>
  <c r="D99" i="2" s="1"/>
  <c r="I24" i="2"/>
  <c r="J24" i="2" s="1"/>
  <c r="D98" i="2" s="1"/>
  <c r="I23" i="2"/>
  <c r="J23" i="2" s="1"/>
  <c r="D97" i="2" s="1"/>
  <c r="I19" i="2"/>
  <c r="J19" i="2" s="1"/>
  <c r="D93" i="2" s="1"/>
  <c r="I18" i="2"/>
  <c r="J18" i="2" s="1"/>
  <c r="D92" i="2" s="1"/>
  <c r="I17" i="2"/>
  <c r="J17" i="2" s="1"/>
  <c r="D91" i="2" s="1"/>
  <c r="I16" i="2"/>
  <c r="J16" i="2" s="1"/>
  <c r="D90" i="2" s="1"/>
  <c r="I11" i="2"/>
  <c r="J11" i="2" s="1"/>
  <c r="D85" i="2" s="1"/>
  <c r="I10" i="2"/>
  <c r="J10" i="2" s="1"/>
  <c r="D84" i="2" s="1"/>
  <c r="I9" i="2"/>
  <c r="J9" i="2" s="1"/>
  <c r="D83" i="2" s="1"/>
  <c r="H7" i="2"/>
  <c r="I7" i="2" s="1"/>
  <c r="J7" i="2" s="1"/>
  <c r="D81" i="2" s="1"/>
  <c r="H28" i="2"/>
  <c r="H27" i="2"/>
  <c r="I27" i="2" s="1"/>
  <c r="J27" i="2" s="1"/>
  <c r="D101" i="2" s="1"/>
  <c r="H14" i="2"/>
  <c r="H13" i="2"/>
  <c r="I13" i="2" s="1"/>
  <c r="J13" i="2" s="1"/>
  <c r="D87" i="2" s="1"/>
  <c r="I67" i="2"/>
  <c r="J67" i="2" s="1"/>
  <c r="E102" i="2" s="1"/>
  <c r="I66" i="2"/>
  <c r="J66" i="2" s="1"/>
  <c r="E101" i="2" s="1"/>
  <c r="I64" i="2"/>
  <c r="J64" i="2" s="1"/>
  <c r="E99" i="2" s="1"/>
  <c r="I52" i="2"/>
  <c r="J52" i="2" s="1"/>
  <c r="E87" i="2" s="1"/>
  <c r="I50" i="2"/>
  <c r="J50" i="2" s="1"/>
  <c r="E85" i="2" s="1"/>
  <c r="H76" i="2"/>
  <c r="H75" i="2"/>
  <c r="H63" i="2"/>
  <c r="H62" i="2"/>
  <c r="H61" i="2"/>
  <c r="H49" i="2"/>
  <c r="H48" i="2"/>
  <c r="I48" i="2" s="1"/>
  <c r="J48" i="2" s="1"/>
  <c r="E83" i="2" s="1"/>
  <c r="H47" i="2"/>
  <c r="H51" i="4"/>
  <c r="I51" i="4"/>
  <c r="J51" i="4" s="1"/>
  <c r="E92" i="4" s="1"/>
  <c r="I28" i="2"/>
  <c r="J28" i="2" s="1"/>
  <c r="D102" i="2" s="1"/>
  <c r="I55" i="2"/>
  <c r="J55" i="2" s="1"/>
  <c r="E90" i="2" s="1"/>
  <c r="I14" i="2"/>
  <c r="J14" i="2" s="1"/>
  <c r="D88" i="2" s="1"/>
  <c r="I70" i="2"/>
  <c r="J70" i="2" s="1"/>
  <c r="E105" i="2" s="1"/>
  <c r="I54" i="2"/>
  <c r="J54" i="2" s="1"/>
  <c r="E89" i="2" s="1"/>
  <c r="I68" i="2"/>
  <c r="J68" i="2" s="1"/>
  <c r="E103" i="2" s="1"/>
  <c r="I76" i="2"/>
  <c r="J76" i="2" s="1"/>
  <c r="E111" i="2" s="1"/>
  <c r="I62" i="2"/>
  <c r="J62" i="2" s="1"/>
  <c r="E97" i="2" s="1"/>
  <c r="I56" i="2"/>
  <c r="J56" i="2" s="1"/>
  <c r="E91" i="2" s="1"/>
  <c r="I58" i="2"/>
  <c r="J58" i="2" s="1"/>
  <c r="E93" i="2" s="1"/>
  <c r="I75" i="2"/>
  <c r="J75" i="2" s="1"/>
  <c r="E110" i="2" s="1"/>
  <c r="I61" i="2"/>
  <c r="J61" i="2" s="1"/>
  <c r="E96" i="2" s="1"/>
  <c r="I71" i="2"/>
  <c r="J71" i="2" s="1"/>
  <c r="E106" i="2" s="1"/>
  <c r="I57" i="2"/>
  <c r="J57" i="2" s="1"/>
  <c r="E92" i="2" s="1"/>
  <c r="I53" i="2"/>
  <c r="J53" i="2" s="1"/>
  <c r="E88" i="2" s="1"/>
  <c r="I63" i="2"/>
  <c r="J63" i="2" s="1"/>
  <c r="E98" i="2" s="1"/>
  <c r="I73" i="2"/>
  <c r="J73" i="2" s="1"/>
  <c r="E108" i="2" s="1"/>
  <c r="I47" i="2"/>
  <c r="J47" i="2" s="1"/>
  <c r="E82" i="2" s="1"/>
  <c r="I74" i="2"/>
  <c r="J74" i="2" s="1"/>
  <c r="E109" i="2" s="1"/>
  <c r="I60" i="2"/>
  <c r="J60" i="2" s="1"/>
  <c r="E95" i="2" s="1"/>
  <c r="I59" i="2"/>
  <c r="J59" i="2" s="1"/>
  <c r="E94" i="2" s="1"/>
  <c r="I69" i="2"/>
  <c r="J69" i="2" s="1"/>
  <c r="E104" i="2" s="1"/>
  <c r="I65" i="2"/>
  <c r="J65" i="2" s="1"/>
  <c r="E100" i="2" s="1"/>
  <c r="I46" i="2"/>
  <c r="J46" i="2" s="1"/>
  <c r="E81" i="2" s="1"/>
  <c r="I72" i="2"/>
  <c r="J72" i="2" s="1"/>
  <c r="E107" i="2" s="1"/>
  <c r="I49" i="2"/>
  <c r="J49" i="2" s="1"/>
  <c r="E84" i="2" s="1"/>
</calcChain>
</file>

<file path=xl/sharedStrings.xml><?xml version="1.0" encoding="utf-8"?>
<sst xmlns="http://schemas.openxmlformats.org/spreadsheetml/2006/main" count="953" uniqueCount="137">
  <si>
    <t>Annual retail trade survey, summary statistics 1 2 3</t>
  </si>
  <si>
    <t>Annual</t>
  </si>
  <si>
    <t>Table: 20-10-0083-01 (formerly 20-10-00066-01)</t>
  </si>
  <si>
    <t>Release date: 2025-03-04</t>
  </si>
  <si>
    <t>Geography: Canada, Province or territory</t>
  </si>
  <si>
    <t>Canada</t>
  </si>
  <si>
    <t>Retail trade</t>
  </si>
  <si>
    <t>Financial estimates</t>
  </si>
  <si>
    <t>North American Industry Classification System (NAICS)</t>
  </si>
  <si>
    <t>Dollars</t>
  </si>
  <si>
    <t>Sales of goods for resale  (x 1,000)</t>
  </si>
  <si>
    <t>Motor vehicle and parts dealers</t>
  </si>
  <si>
    <t>Automobile dealers</t>
  </si>
  <si>
    <t>New car dealers</t>
  </si>
  <si>
    <t>Used car dealers</t>
  </si>
  <si>
    <t>Other motor vehicle dealers</t>
  </si>
  <si>
    <t>x</t>
  </si>
  <si>
    <t>Automotive parts, accessories and tire retailers</t>
  </si>
  <si>
    <t>Building material and garden equipment and supplies dealers</t>
  </si>
  <si>
    <t>Food and beverage retailers</t>
  </si>
  <si>
    <t>Grocery and convenience retailers</t>
  </si>
  <si>
    <t>Supermarkets and other grocery retailers (except convenience retailers)</t>
  </si>
  <si>
    <t>Convenience retailers and vending machine operators</t>
  </si>
  <si>
    <t>Specialty food retailers</t>
  </si>
  <si>
    <t>Beer, wine and liquor retailers</t>
  </si>
  <si>
    <t>Furniture, home furnishings, electronics and appliances retailers</t>
  </si>
  <si>
    <t>Furniture, floor covering, window treatment and other home furnishings retailers</t>
  </si>
  <si>
    <t>Furniture retailers</t>
  </si>
  <si>
    <t>Floor covering, window treatment and other home furnishing retailers</t>
  </si>
  <si>
    <t>Electronics and appliances retailers</t>
  </si>
  <si>
    <t>General merchandise retailers</t>
  </si>
  <si>
    <t>Health and personal care retailers</t>
  </si>
  <si>
    <t>Gasoline stations and fuel vendors</t>
  </si>
  <si>
    <t>Gasoline stations</t>
  </si>
  <si>
    <t>Fuel dealers</t>
  </si>
  <si>
    <t>Clothing, clothing accessories, shoes, jewelry, luggage and leather goods retailers</t>
  </si>
  <si>
    <t>Clothing and clothing accessories retailers</t>
  </si>
  <si>
    <t>Shoe retailers</t>
  </si>
  <si>
    <t>Jewellery, luggage and leather goods retailers</t>
  </si>
  <si>
    <t>Sporting goods, hobby, musical instrument, book, and miscellaneous retailers</t>
  </si>
  <si>
    <t>Sporting goods, hobby, musical instrument, book retailers and news dealers</t>
  </si>
  <si>
    <t>Miscellaneous retailers</t>
  </si>
  <si>
    <t>Cannabis retailers</t>
  </si>
  <si>
    <t>F</t>
  </si>
  <si>
    <t>Total operating revenue  (x 1,000)</t>
  </si>
  <si>
    <t>Opening inventory  (x 1,000)</t>
  </si>
  <si>
    <t>Purchases  (x 1,000)</t>
  </si>
  <si>
    <t>Closing inventory  (x 1,000)</t>
  </si>
  <si>
    <t>Cost of goods sold  (x 1,000)</t>
  </si>
  <si>
    <t>Total labour remuneration  (x 1,000)</t>
  </si>
  <si>
    <t>Total operating expenses  (x 1,000)</t>
  </si>
  <si>
    <t>Percent</t>
  </si>
  <si>
    <t>Gross margin</t>
  </si>
  <si>
    <t>Operating profit margin</t>
  </si>
  <si>
    <t>Symbol legend:</t>
  </si>
  <si>
    <t xml:space="preserve"> suppressed to meet the confidentiality requirements of the Statistics Act</t>
  </si>
  <si>
    <t xml:space="preserve"> too unreliable to be published</t>
  </si>
  <si>
    <t>Footnotes:</t>
  </si>
  <si>
    <t xml:space="preserve">This table replaces table 20-10-0066 and 20-10-0068.
</t>
  </si>
  <si>
    <t>The alphanumeric code appearing beside the industry title represents the identification code of an aggregation of North American Industry Classification System (NAICS) industries, whose definition is included in the full classification provided in the definitions, data sources and methods for the statistical program 2406 – Monthly Retail Trade Survey (MRTS).</t>
  </si>
  <si>
    <t>Estimates for the most recent year are preliminary. Preliminary data are subject to revision. Due to rounding, components may not add to total. Scaling may also affect the calculation of ratios.</t>
  </si>
  <si>
    <t>How to cite: Statistics Canada. Table 20-10-0083-01  Annual retail trade survey, summary statistics</t>
  </si>
  <si>
    <t>https://www150.statcan.gc.ca/t1/tbl1/en/tv.action?pid=2010008301</t>
  </si>
  <si>
    <t>Annual wholesale trade survey, financial estimates 1 2 3</t>
  </si>
  <si>
    <t>Table: 20-10-0077-01 (formerly CANSIM 081-0017)</t>
  </si>
  <si>
    <t>Wholesale trade</t>
  </si>
  <si>
    <t>Farm product merchant wholesalers</t>
  </si>
  <si>
    <t>Petroleum, petroleum products, and other hydrocarbons merchant wholesalers</t>
  </si>
  <si>
    <t>Food, beverage and tobacco merchant wholesalers</t>
  </si>
  <si>
    <t>Food merchant  wholesalers</t>
  </si>
  <si>
    <t>Beverage merchant wholesalers</t>
  </si>
  <si>
    <t>Cigarette and tobacco product merchant wholesalers</t>
  </si>
  <si>
    <t>Cannabis merchant wholesalers</t>
  </si>
  <si>
    <t>Personal and household goods merchant wholesalers</t>
  </si>
  <si>
    <t>Textile, clothing and footwear merchant wholesalers</t>
  </si>
  <si>
    <t>Home entertainment equipment and household appliance merchant wholesalers</t>
  </si>
  <si>
    <t>Home furnishings merchant wholesalers</t>
  </si>
  <si>
    <t>Personal goods merchant wholesalers</t>
  </si>
  <si>
    <t>Pharmaceuticals, toiletries, cosmetics and sundries merchant wholesalers</t>
  </si>
  <si>
    <t>Pharmaceuticals and pharmacy supplies merchant wholesalers</t>
  </si>
  <si>
    <t>Toiletries, cosmetics and sundries merchant wholesalers</t>
  </si>
  <si>
    <t>Motor vehicle and motor vehicles parts and accessories merchant wholesalers</t>
  </si>
  <si>
    <t>Motor vehicle merchant wholesalers</t>
  </si>
  <si>
    <t>New motor vehicle parts and accessories merchant wholesalers</t>
  </si>
  <si>
    <t>Used motor vehicle parts and accessories merchant wholesalers</t>
  </si>
  <si>
    <t>Building material and supplies merchant wholesalers</t>
  </si>
  <si>
    <t>Electrical, plumbing, heating and air-conditioning equipment and supplies merchant wholesalers</t>
  </si>
  <si>
    <t>Metal service centres</t>
  </si>
  <si>
    <t>Lumber, millwork, hardware and other building supplies merchant wholesalers</t>
  </si>
  <si>
    <t>Machinery, equipment and supplies merchant wholesalers</t>
  </si>
  <si>
    <t>Farm, lawn and garden machinery and equipment merchant wholesalers</t>
  </si>
  <si>
    <t>Construction, forestry, mining, and industrial machinery, equipment and supplies merchant wholesalers</t>
  </si>
  <si>
    <t>Computer and communications equipment and supplies merchant wholesalers</t>
  </si>
  <si>
    <t>Other machinery, equipment and supplies merchant wholesalers</t>
  </si>
  <si>
    <t>Miscellaneous merchant wholesalers</t>
  </si>
  <si>
    <t>Recyclable material merchant wholesalers</t>
  </si>
  <si>
    <t>Paper, paper product and disposable plastic product merchant wholesalers</t>
  </si>
  <si>
    <t>Agricultural supplies merchant wholesalers</t>
  </si>
  <si>
    <t>Chemical (except agricultural) and allied product merchant wholesalers</t>
  </si>
  <si>
    <t>Mineral, ore and precious metal merchant wholesalers</t>
  </si>
  <si>
    <t>Log, wood chips, and other wood products merchant wholesalers</t>
  </si>
  <si>
    <t>Other miscellaneous merchant wholesalers</t>
  </si>
  <si>
    <t>Business-to-business electronic markets, and agents and brokers</t>
  </si>
  <si>
    <t>Operating profit</t>
  </si>
  <si>
    <t>For historical data, please see table 20-10-0075-01.</t>
  </si>
  <si>
    <t>Data from this table reflect important improvements Statistics Canada made to its methods and processes used to compile its annual economic statistics. Users are advised to use caution in making comparisons between current series and previously terminated series. For more information on the Integrated Business Statistics Program and the source of these changes, consult the information found under the Related information tab under the section Source (Surveys and statistical programs):  Annual Wholesale Trade Survey.</t>
  </si>
  <si>
    <t>How to cite: Statistics Canada. Table 20-10-0077-01  Annual wholesale trade survey, financial estimates</t>
  </si>
  <si>
    <t>https://www150.statcan.gc.ca/t1/tbl1/en/tv.action?pid=2010007701</t>
  </si>
  <si>
    <t xml:space="preserve">Source: </t>
  </si>
  <si>
    <t>Statistics Canada. Table 20-10-0083-01  Annual retail trade survey, summary statistics</t>
  </si>
  <si>
    <t>Retail Trade, Operating Statistics (2022)</t>
  </si>
  <si>
    <t>($ Thousands)</t>
  </si>
  <si>
    <t>A</t>
  </si>
  <si>
    <t>B</t>
  </si>
  <si>
    <t>C</t>
  </si>
  <si>
    <t>D</t>
  </si>
  <si>
    <t>E</t>
  </si>
  <si>
    <t>G</t>
  </si>
  <si>
    <t>H</t>
  </si>
  <si>
    <t>Operating Revenue</t>
  </si>
  <si>
    <t>Cost of Goods Sold</t>
  </si>
  <si>
    <t>Operating Expenses</t>
  </si>
  <si>
    <t>Gross Margin (percent)</t>
  </si>
  <si>
    <t>(C +D)</t>
  </si>
  <si>
    <t>(B - F)</t>
  </si>
  <si>
    <t>Sales Margin (G/B)</t>
  </si>
  <si>
    <t>Retail trade, Total</t>
  </si>
  <si>
    <t>Retail Trade, Operating Statistics (2023)</t>
  </si>
  <si>
    <t>Source: Statistics Canada. Table 20-10-0077-01  Annual wholesale trade survey, financial estimates</t>
  </si>
  <si>
    <t>Wholesale Trade, Operating Statistics (2022)</t>
  </si>
  <si>
    <t>Wholesale trade, Total</t>
  </si>
  <si>
    <t>Wholesale Trade, Operating Statistics (2023)</t>
  </si>
  <si>
    <t xml:space="preserve">Wholesale Trade, Total </t>
  </si>
  <si>
    <t>Canadian Industry Return Margin Point Estimates</t>
  </si>
  <si>
    <t>Retail Trade</t>
  </si>
  <si>
    <t>Wholesale Trade</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</si>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</sst>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8"/>
      <color rgb="FF000000"/>
      <name val="Arial"/>
      <family val="2"/>
    </font>
    <font>
      <sz val="8"/>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1">
    <xf numFmtId="0" fontId="0" fillId="0" borderId="0" xfId="0"/>
    <xf numFmtId="3" fontId="0" fillId="0" borderId="0" xfId="0" applyNumberFormat="1"/>
    <xf numFmtId="0" fontId="0" fillId="0" borderId="0" xfId="0" applyAlignment="1">
      <alignment wrapText="1"/>
    </xf>
    <xf numFmtId="0" fontId="16" fillId="0" borderId="0" xfId="0" applyFont="1"/>
    <xf numFmtId="0" fontId="0" fillId="0" borderId="0" xfId="0" applyAlignment="1">
      <alignment horizontal="left"/>
    </xf>
    <xf numFmtId="0" fontId="16" fillId="0" borderId="0" xfId="0" applyFont="1" applyAlignment="1">
      <alignment horizontal="center"/>
    </xf>
    <xf numFmtId="0" fontId="16" fillId="0" borderId="10" xfId="0" applyFont="1" applyBorder="1" applyAlignment="1">
      <alignment horizontal="center"/>
    </xf>
    <xf numFmtId="0" fontId="0" fillId="0" borderId="10" xfId="0" applyBorder="1" applyAlignment="1">
      <alignment horizontal="center"/>
    </xf>
    <xf numFmtId="0" fontId="0" fillId="0" borderId="10" xfId="0" applyBorder="1"/>
    <xf numFmtId="0" fontId="18" fillId="0" borderId="10" xfId="0" applyFont="1" applyBorder="1" applyAlignment="1">
      <alignment horizontal="center" wrapText="1"/>
    </xf>
    <xf numFmtId="10" fontId="0" fillId="0" borderId="10" xfId="0" applyNumberFormat="1" applyBorder="1" applyAlignment="1">
      <alignment horizontal="center"/>
    </xf>
    <xf numFmtId="10" fontId="16" fillId="0" borderId="10" xfId="0" applyNumberFormat="1" applyFont="1" applyBorder="1" applyAlignment="1">
      <alignment horizontal="center"/>
    </xf>
    <xf numFmtId="3" fontId="0" fillId="0" borderId="10" xfId="0" applyNumberFormat="1" applyBorder="1" applyAlignment="1">
      <alignment horizontal="center"/>
    </xf>
    <xf numFmtId="10" fontId="0" fillId="0" borderId="10" xfId="2" applyNumberFormat="1" applyFont="1" applyBorder="1" applyAlignment="1">
      <alignment horizontal="center"/>
    </xf>
    <xf numFmtId="0" fontId="16" fillId="33" borderId="10" xfId="0" applyFont="1" applyFill="1" applyBorder="1"/>
    <xf numFmtId="0" fontId="16" fillId="0" borderId="10" xfId="0" applyFont="1" applyBorder="1"/>
    <xf numFmtId="10" fontId="0" fillId="0" borderId="10" xfId="0" applyNumberFormat="1" applyBorder="1"/>
    <xf numFmtId="10" fontId="0" fillId="0" borderId="0" xfId="0" applyNumberFormat="1"/>
    <xf numFmtId="0" fontId="16" fillId="0" borderId="10"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0" xfId="0" applyBorder="1"/>
    <xf numFmtId="0" fontId="16" fillId="0" borderId="10" xfId="0" applyFont="1" applyBorder="1"/>
    <xf numFmtId="0" fontId="16" fillId="0" borderId="10" xfId="0" applyFont="1" applyFill="1" applyBorder="1" applyAlignment="1">
      <alignment horizontal="center"/>
    </xf>
    <xf numFmtId="0" fontId="16" fillId="0" borderId="10" xfId="0" applyFont="1" applyFill="1" applyBorder="1" applyAlignment="1">
      <alignment horizontal="center"/>
    </xf>
    <xf numFmtId="0" fontId="0" fillId="0" borderId="10" xfId="0" applyFill="1" applyBorder="1" applyAlignment="1">
      <alignment horizontal="center"/>
    </xf>
    <xf numFmtId="0" fontId="0" fillId="0" borderId="10" xfId="0" applyFill="1" applyBorder="1"/>
    <xf numFmtId="0" fontId="18" fillId="0" borderId="10" xfId="0" applyFont="1" applyFill="1" applyBorder="1" applyAlignment="1">
      <alignment horizontal="center" wrapText="1"/>
    </xf>
    <xf numFmtId="0" fontId="16" fillId="0" borderId="10" xfId="0" applyFont="1" applyFill="1" applyBorder="1"/>
    <xf numFmtId="3" fontId="0" fillId="0" borderId="10" xfId="0" applyNumberFormat="1" applyFill="1" applyBorder="1" applyAlignment="1">
      <alignment horizontal="center"/>
    </xf>
    <xf numFmtId="10" fontId="0" fillId="0" borderId="10" xfId="2" applyNumberFormat="1" applyFont="1" applyFill="1" applyBorder="1" applyAlignment="1">
      <alignment horizontal="center"/>
    </xf>
    <xf numFmtId="0" fontId="0" fillId="0" borderId="0" xfId="0" applyFill="1"/>
    <xf numFmtId="0" fontId="16" fillId="0" borderId="0" xfId="0" applyFont="1" applyFill="1"/>
    <xf numFmtId="0" fontId="16" fillId="0" borderId="0" xfId="0" applyFont="1" applyFill="1" applyAlignment="1">
      <alignment horizontal="center"/>
    </xf>
    <xf numFmtId="164" fontId="19" fillId="0" borderId="11" xfId="1" applyNumberFormat="1" applyFont="1" applyFill="1" applyBorder="1" applyAlignment="1">
      <alignment horizontal="center" wrapText="1"/>
    </xf>
    <xf numFmtId="3" fontId="19" fillId="0" borderId="11" xfId="0" applyNumberFormat="1" applyFont="1" applyFill="1" applyBorder="1" applyAlignment="1">
      <alignment horizontal="center" wrapText="1"/>
    </xf>
    <xf numFmtId="10" fontId="19" fillId="0" borderId="11" xfId="2" applyNumberFormat="1" applyFont="1" applyFill="1" applyBorder="1" applyAlignment="1">
      <alignment horizontal="center" wrapText="1"/>
    </xf>
    <xf numFmtId="164" fontId="19" fillId="0" borderId="11" xfId="0" applyNumberFormat="1" applyFont="1" applyFill="1" applyBorder="1" applyAlignment="1">
      <alignment horizontal="center" wrapText="1"/>
    </xf>
    <xf numFmtId="43" fontId="0" fillId="0" borderId="0" xfId="1" applyFont="1" applyFill="1"/>
    <xf numFmtId="43" fontId="0" fillId="0" borderId="0" xfId="0" applyNumberFormat="1" applyFill="1"/>
    <xf numFmtId="10" fontId="19" fillId="0" borderId="11" xfId="1" applyNumberFormat="1" applyFont="1" applyFill="1" applyBorder="1" applyAlignment="1">
      <alignment horizontal="center" wrapText="1"/>
    </xf>
    <xf numFmtId="4" fontId="0" fillId="0" borderId="0" xfId="0" applyNumberFormat="1" applyFill="1"/>
    <xf numFmtId="164" fontId="0" fillId="0" borderId="0" xfId="0" applyNumberFormat="1" applyFill="1"/>
    <xf numFmtId="0" fontId="0" fillId="0" borderId="12" xfId="0" applyFill="1" applyBorder="1" applyAlignment="1">
      <alignment horizontal="center"/>
    </xf>
    <xf numFmtId="0" fontId="0" fillId="0" borderId="13" xfId="0" applyFill="1" applyBorder="1" applyAlignment="1">
      <alignment horizontal="center"/>
    </xf>
    <xf numFmtId="0" fontId="16" fillId="0" borderId="12" xfId="0" applyFont="1" applyFill="1" applyBorder="1"/>
    <xf numFmtId="0" fontId="16" fillId="0" borderId="13" xfId="0" applyFont="1" applyFill="1" applyBorder="1"/>
    <xf numFmtId="10" fontId="16" fillId="0" borderId="10" xfId="0" applyNumberFormat="1" applyFont="1" applyFill="1" applyBorder="1" applyAlignment="1">
      <alignment horizontal="center"/>
    </xf>
    <xf numFmtId="0" fontId="0" fillId="0" borderId="12" xfId="0" applyFill="1" applyBorder="1"/>
    <xf numFmtId="0" fontId="0" fillId="0" borderId="13" xfId="0" applyFill="1" applyBorder="1"/>
    <xf numFmtId="10" fontId="0" fillId="0" borderId="10" xfId="0" applyNumberFormat="1" applyFill="1" applyBorder="1" applyAlignment="1">
      <alignment horizont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A5E19-4479-4876-8F10-6E9480D5361A}">
  <dimension ref="A1:BN358"/>
  <sheetViews>
    <sheetView zoomScale="85" zoomScaleNormal="85" workbookViewId="0">
      <selection activeCell="C77" sqref="C77"/>
    </sheetView>
  </sheetViews>
  <sheetFormatPr defaultRowHeight="14.25" x14ac:dyDescent="0.45"/>
  <cols>
    <col min="1" max="1" width="46.3984375" customWidth="1"/>
    <col min="2" max="2" width="74.86328125" bestFit="1" customWidth="1"/>
    <col min="3" max="3" width="24.59765625" customWidth="1"/>
    <col min="4" max="4" width="27.265625" customWidth="1"/>
    <col min="5" max="5" width="11.73046875" customWidth="1"/>
    <col min="6" max="7" width="13.1328125" customWidth="1"/>
    <col min="8" max="8" width="14.73046875" customWidth="1"/>
    <col min="9" max="9" width="14.265625" customWidth="1"/>
    <col min="10" max="10" width="15.3984375" customWidth="1"/>
    <col min="11" max="11" width="15.86328125" customWidth="1"/>
    <col min="12" max="12" width="12.73046875" customWidth="1"/>
    <col min="15" max="15" width="13" customWidth="1"/>
    <col min="16" max="16" width="15.265625" customWidth="1"/>
    <col min="17" max="17" width="14.1328125" customWidth="1"/>
    <col min="18" max="18" width="14.86328125" customWidth="1"/>
    <col min="19" max="19" width="15" customWidth="1"/>
    <col min="20" max="20" width="18.3984375" customWidth="1"/>
    <col min="21" max="21" width="13.265625" customWidth="1"/>
    <col min="22" max="22" width="25" customWidth="1"/>
    <col min="23" max="23" width="17.265625" customWidth="1"/>
    <col min="24" max="24" width="12.265625" customWidth="1"/>
    <col min="27" max="27" width="12.1328125" customWidth="1"/>
    <col min="28" max="28" width="13" customWidth="1"/>
    <col min="29" max="29" width="12.86328125" customWidth="1"/>
    <col min="30" max="30" width="12.265625" customWidth="1"/>
    <col min="31" max="31" width="14.73046875" customWidth="1"/>
    <col min="32" max="32" width="14.1328125" customWidth="1"/>
    <col min="33" max="33" width="16.3984375" customWidth="1"/>
    <col min="34" max="34" width="13.73046875" customWidth="1"/>
    <col min="39" max="39" width="14.265625" customWidth="1"/>
    <col min="40" max="40" width="13.86328125" customWidth="1"/>
    <col min="41" max="41" width="11.86328125" customWidth="1"/>
    <col min="42" max="42" width="11.265625" customWidth="1"/>
    <col min="43" max="43" width="11.3984375" customWidth="1"/>
    <col min="44" max="44" width="19.3984375" customWidth="1"/>
    <col min="45" max="45" width="12.86328125" customWidth="1"/>
    <col min="46" max="46" width="12.265625" customWidth="1"/>
    <col min="47" max="47" width="11.86328125" customWidth="1"/>
    <col min="48" max="48" width="12.265625" customWidth="1"/>
    <col min="51" max="51" width="12.86328125" customWidth="1"/>
    <col min="52" max="52" width="13.86328125" customWidth="1"/>
    <col min="59" max="59" width="13.1328125" customWidth="1"/>
    <col min="61" max="61" width="11" customWidth="1"/>
  </cols>
  <sheetData>
    <row r="1" spans="1:64" x14ac:dyDescent="0.45">
      <c r="A1" t="s">
        <v>0</v>
      </c>
    </row>
    <row r="2" spans="1:64" x14ac:dyDescent="0.45">
      <c r="A2" t="s">
        <v>1</v>
      </c>
    </row>
    <row r="3" spans="1:64" x14ac:dyDescent="0.45">
      <c r="A3" t="s">
        <v>2</v>
      </c>
    </row>
    <row r="4" spans="1:64" x14ac:dyDescent="0.45">
      <c r="A4" t="s">
        <v>3</v>
      </c>
    </row>
    <row r="5" spans="1:64" x14ac:dyDescent="0.45">
      <c r="A5" t="s">
        <v>4</v>
      </c>
    </row>
    <row r="9" spans="1:64" x14ac:dyDescent="0.45">
      <c r="C9" s="3" t="s">
        <v>5</v>
      </c>
      <c r="D9" s="3"/>
    </row>
    <row r="10" spans="1:64" x14ac:dyDescent="0.45">
      <c r="C10" s="3" t="s">
        <v>6</v>
      </c>
      <c r="D10" s="3"/>
    </row>
    <row r="11" spans="1:64" x14ac:dyDescent="0.45">
      <c r="C11" s="3">
        <v>2022</v>
      </c>
      <c r="D11" s="3">
        <v>2023</v>
      </c>
    </row>
    <row r="12" spans="1:64" x14ac:dyDescent="0.45">
      <c r="A12" s="3" t="s">
        <v>7</v>
      </c>
      <c r="B12" s="3" t="s">
        <v>8</v>
      </c>
      <c r="C12" s="3" t="s">
        <v>9</v>
      </c>
    </row>
    <row r="13" spans="1:64" x14ac:dyDescent="0.45">
      <c r="A13" t="s">
        <v>10</v>
      </c>
      <c r="B13" t="s">
        <v>6</v>
      </c>
      <c r="C13" s="1">
        <v>785699667</v>
      </c>
      <c r="D13" s="1">
        <v>812215965</v>
      </c>
      <c r="E13" s="1"/>
      <c r="F13" s="1"/>
      <c r="G13" s="1"/>
      <c r="H13" s="1"/>
      <c r="I13" s="1"/>
      <c r="J13" s="1"/>
      <c r="K13" s="1"/>
      <c r="L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1:64" x14ac:dyDescent="0.45">
      <c r="B14" t="s">
        <v>11</v>
      </c>
      <c r="C14" s="1">
        <v>197612253</v>
      </c>
      <c r="D14" s="1">
        <v>217007001</v>
      </c>
      <c r="E14" s="1"/>
      <c r="F14" s="1"/>
      <c r="G14" s="1"/>
      <c r="H14" s="1"/>
      <c r="I14" s="1"/>
      <c r="J14" s="1"/>
      <c r="K14" s="1"/>
      <c r="L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1:64" x14ac:dyDescent="0.45">
      <c r="B15" t="s">
        <v>12</v>
      </c>
      <c r="C15" s="1">
        <v>169614276</v>
      </c>
      <c r="D15" s="1">
        <v>188321671</v>
      </c>
      <c r="E15" s="1"/>
      <c r="F15" s="1"/>
      <c r="G15" s="1"/>
      <c r="H15" s="1"/>
      <c r="I15" s="1"/>
      <c r="J15" s="1"/>
      <c r="K15" s="1"/>
      <c r="L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1:64" x14ac:dyDescent="0.45">
      <c r="B16" t="s">
        <v>13</v>
      </c>
      <c r="C16" s="1">
        <v>148849396</v>
      </c>
      <c r="D16" s="1">
        <v>167132853</v>
      </c>
      <c r="E16" s="1"/>
      <c r="F16" s="1"/>
      <c r="G16" s="1"/>
      <c r="H16" s="1"/>
      <c r="I16" s="1"/>
      <c r="J16" s="1"/>
      <c r="K16" s="1"/>
      <c r="L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x14ac:dyDescent="0.45">
      <c r="B17" t="s">
        <v>14</v>
      </c>
      <c r="C17" s="1">
        <v>20764880</v>
      </c>
      <c r="D17" s="1">
        <v>21188818</v>
      </c>
      <c r="E17" s="1"/>
      <c r="F17" s="1"/>
      <c r="G17" s="1"/>
      <c r="H17" s="1"/>
      <c r="I17" s="1"/>
      <c r="J17" s="1"/>
      <c r="K17" s="1"/>
      <c r="L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x14ac:dyDescent="0.45">
      <c r="B18" t="s">
        <v>15</v>
      </c>
      <c r="C18" t="s">
        <v>16</v>
      </c>
      <c r="D18" t="s">
        <v>16</v>
      </c>
      <c r="E18" s="1"/>
      <c r="F18" s="1"/>
      <c r="G18" s="1"/>
      <c r="H18" s="1"/>
      <c r="I18" s="1"/>
      <c r="J18" s="1"/>
      <c r="K18" s="1"/>
      <c r="L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x14ac:dyDescent="0.45">
      <c r="B19" t="s">
        <v>17</v>
      </c>
      <c r="C19" s="1">
        <v>13592226</v>
      </c>
      <c r="D19" s="1">
        <v>14321280</v>
      </c>
      <c r="E19" s="1"/>
      <c r="F19" s="1"/>
      <c r="G19" s="1"/>
      <c r="H19" s="1"/>
      <c r="I19" s="1"/>
      <c r="J19" s="1"/>
      <c r="K19" s="1"/>
      <c r="L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x14ac:dyDescent="0.45">
      <c r="B20" t="s">
        <v>18</v>
      </c>
      <c r="C20" s="1">
        <v>51075375</v>
      </c>
      <c r="D20" s="1">
        <v>47531097</v>
      </c>
      <c r="E20" s="1"/>
      <c r="F20" s="1"/>
      <c r="G20" s="1"/>
      <c r="H20" s="1"/>
      <c r="I20" s="1"/>
      <c r="J20" s="1"/>
      <c r="K20" s="1"/>
      <c r="L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x14ac:dyDescent="0.45">
      <c r="B21" t="s">
        <v>19</v>
      </c>
      <c r="C21" s="1">
        <v>146202663</v>
      </c>
      <c r="D21" s="1">
        <v>151343578</v>
      </c>
      <c r="E21" s="1"/>
      <c r="F21" s="1"/>
      <c r="G21" s="1"/>
      <c r="H21" s="1"/>
      <c r="I21" s="1"/>
      <c r="J21" s="1"/>
      <c r="K21" s="1"/>
      <c r="L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x14ac:dyDescent="0.45">
      <c r="B22" t="s">
        <v>20</v>
      </c>
      <c r="C22" s="1">
        <v>110698366</v>
      </c>
      <c r="D22" s="1">
        <v>115800932</v>
      </c>
      <c r="E22" s="1"/>
      <c r="F22" s="1"/>
      <c r="G22" s="1"/>
      <c r="H22" s="1"/>
      <c r="I22" s="1"/>
      <c r="J22" s="1"/>
      <c r="K22" s="1"/>
      <c r="L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x14ac:dyDescent="0.45">
      <c r="B23" t="s">
        <v>21</v>
      </c>
      <c r="C23" s="1">
        <v>101213031</v>
      </c>
      <c r="D23" s="1">
        <v>106411710</v>
      </c>
      <c r="E23" s="1"/>
      <c r="F23" s="1"/>
      <c r="G23" s="1"/>
      <c r="H23" s="1"/>
      <c r="I23" s="1"/>
      <c r="J23" s="1"/>
      <c r="K23" s="1"/>
      <c r="L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x14ac:dyDescent="0.45">
      <c r="B24" t="s">
        <v>22</v>
      </c>
      <c r="C24" s="1">
        <v>9485335</v>
      </c>
      <c r="D24" s="1">
        <v>9389221</v>
      </c>
      <c r="E24" s="1"/>
      <c r="F24" s="1"/>
      <c r="G24" s="1"/>
      <c r="H24" s="1"/>
      <c r="I24" s="1"/>
      <c r="J24" s="1"/>
      <c r="K24" s="1"/>
      <c r="L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x14ac:dyDescent="0.45">
      <c r="B25" t="s">
        <v>23</v>
      </c>
      <c r="C25" s="1">
        <v>10747168</v>
      </c>
      <c r="D25" s="1">
        <v>10382145</v>
      </c>
      <c r="E25" s="1"/>
      <c r="F25" s="1"/>
      <c r="G25" s="1"/>
      <c r="H25" s="1"/>
      <c r="I25" s="1"/>
      <c r="J25" s="1"/>
      <c r="K25" s="1"/>
      <c r="L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x14ac:dyDescent="0.45">
      <c r="B26" t="s">
        <v>24</v>
      </c>
      <c r="C26" s="1">
        <v>24757129</v>
      </c>
      <c r="D26" s="1">
        <v>25160502</v>
      </c>
      <c r="E26" s="1"/>
      <c r="F26" s="1"/>
      <c r="G26" s="1"/>
      <c r="H26" s="1"/>
      <c r="I26" s="1"/>
      <c r="J26" s="1"/>
      <c r="K26" s="1"/>
      <c r="L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x14ac:dyDescent="0.45">
      <c r="B27" t="s">
        <v>25</v>
      </c>
      <c r="C27" s="1">
        <v>44093222</v>
      </c>
      <c r="D27" s="1">
        <v>44145797</v>
      </c>
      <c r="E27" s="1"/>
      <c r="F27" s="1"/>
      <c r="G27" s="1"/>
      <c r="H27" s="1"/>
      <c r="I27" s="1"/>
      <c r="J27" s="1"/>
      <c r="K27" s="1"/>
      <c r="L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x14ac:dyDescent="0.45">
      <c r="B28" t="s">
        <v>26</v>
      </c>
      <c r="C28" s="1">
        <v>25265662</v>
      </c>
      <c r="D28" s="1">
        <v>23931136</v>
      </c>
      <c r="E28" s="1"/>
      <c r="F28" s="1"/>
      <c r="G28" s="1"/>
      <c r="H28" s="1"/>
      <c r="I28" s="1"/>
      <c r="J28" s="1"/>
      <c r="K28" s="1"/>
      <c r="L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x14ac:dyDescent="0.45">
      <c r="B29" t="s">
        <v>27</v>
      </c>
      <c r="C29" s="1">
        <v>15649545</v>
      </c>
      <c r="D29" s="1">
        <v>15174749</v>
      </c>
      <c r="E29" s="1"/>
      <c r="F29" s="1"/>
      <c r="G29" s="1"/>
      <c r="H29" s="1"/>
      <c r="I29" s="1"/>
      <c r="J29" s="1"/>
      <c r="K29" s="1"/>
      <c r="L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x14ac:dyDescent="0.45">
      <c r="B30" t="s">
        <v>28</v>
      </c>
      <c r="C30" s="1">
        <v>9616117</v>
      </c>
      <c r="D30" s="1">
        <v>8756387</v>
      </c>
      <c r="E30" s="1"/>
      <c r="F30" s="1"/>
      <c r="G30" s="1"/>
      <c r="H30" s="1"/>
      <c r="I30" s="1"/>
      <c r="J30" s="1"/>
      <c r="K30" s="1"/>
      <c r="L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x14ac:dyDescent="0.45">
      <c r="B31" t="s">
        <v>29</v>
      </c>
      <c r="C31" s="1">
        <v>18827560</v>
      </c>
      <c r="D31" s="1">
        <v>20214660</v>
      </c>
      <c r="E31" s="1"/>
      <c r="F31" s="1"/>
      <c r="G31" s="1"/>
      <c r="H31" s="1"/>
      <c r="I31" s="1"/>
      <c r="J31" s="1"/>
      <c r="K31" s="1"/>
      <c r="L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x14ac:dyDescent="0.45">
      <c r="B32" t="s">
        <v>30</v>
      </c>
      <c r="C32" s="1">
        <v>98063859</v>
      </c>
      <c r="D32" s="1">
        <v>102666076</v>
      </c>
      <c r="E32" s="1"/>
      <c r="F32" s="1"/>
      <c r="G32" s="1"/>
      <c r="H32" s="1"/>
      <c r="I32" s="1"/>
      <c r="J32" s="1"/>
      <c r="K32" s="1"/>
      <c r="L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1:66" x14ac:dyDescent="0.45">
      <c r="B33" t="s">
        <v>31</v>
      </c>
      <c r="C33" s="1">
        <v>67162243</v>
      </c>
      <c r="D33" s="1">
        <v>73355156</v>
      </c>
      <c r="E33" s="1"/>
      <c r="F33" s="1"/>
      <c r="G33" s="1"/>
      <c r="H33" s="1"/>
      <c r="I33" s="1"/>
      <c r="J33" s="1"/>
      <c r="K33" s="1"/>
      <c r="L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1:66" x14ac:dyDescent="0.45">
      <c r="B34" t="s">
        <v>32</v>
      </c>
      <c r="C34" s="1">
        <v>90013861</v>
      </c>
      <c r="D34" s="1">
        <v>82992251</v>
      </c>
      <c r="E34" s="1"/>
      <c r="F34" s="1"/>
      <c r="G34" s="1"/>
      <c r="H34" s="1"/>
      <c r="I34" s="1"/>
      <c r="J34" s="1"/>
      <c r="K34" s="1"/>
      <c r="L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1:66" x14ac:dyDescent="0.45">
      <c r="B35" t="s">
        <v>33</v>
      </c>
      <c r="C35" s="1">
        <v>81951723</v>
      </c>
      <c r="D35" s="1">
        <v>75687882</v>
      </c>
      <c r="E35" s="1"/>
      <c r="F35" s="1"/>
      <c r="G35" s="1"/>
      <c r="H35" s="1"/>
      <c r="I35" s="1"/>
      <c r="J35" s="1"/>
      <c r="K35" s="1"/>
      <c r="L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1:66" x14ac:dyDescent="0.45">
      <c r="B36" t="s">
        <v>34</v>
      </c>
      <c r="C36" s="1">
        <v>8062138</v>
      </c>
      <c r="D36" s="1">
        <v>7304369</v>
      </c>
      <c r="E36" s="1"/>
      <c r="F36" s="1"/>
      <c r="G36" s="1"/>
      <c r="H36" s="1"/>
      <c r="I36" s="1"/>
      <c r="J36" s="1"/>
      <c r="K36" s="1"/>
      <c r="L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1:66" x14ac:dyDescent="0.45">
      <c r="B37" t="s">
        <v>35</v>
      </c>
      <c r="C37" s="1">
        <v>43656861</v>
      </c>
      <c r="D37" s="1">
        <v>47330674</v>
      </c>
      <c r="E37" s="1"/>
      <c r="F37" s="1"/>
      <c r="G37" s="1"/>
      <c r="H37" s="1"/>
      <c r="I37" s="1"/>
      <c r="J37" s="1"/>
      <c r="K37" s="1"/>
      <c r="L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1:66" x14ac:dyDescent="0.45">
      <c r="B38" t="s">
        <v>36</v>
      </c>
      <c r="C38" s="1">
        <v>33956998</v>
      </c>
      <c r="D38" s="1">
        <v>36821028</v>
      </c>
      <c r="E38" s="1"/>
      <c r="F38" s="1"/>
      <c r="G38" s="1"/>
      <c r="H38" s="1"/>
      <c r="I38" s="1"/>
      <c r="J38" s="1"/>
      <c r="K38" s="1"/>
      <c r="L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1:66" x14ac:dyDescent="0.45">
      <c r="B39" t="s">
        <v>37</v>
      </c>
      <c r="C39" s="1">
        <v>4431948</v>
      </c>
      <c r="D39" s="1">
        <v>4904898</v>
      </c>
      <c r="E39" s="1"/>
      <c r="F39" s="1"/>
      <c r="G39" s="1"/>
      <c r="H39" s="1"/>
      <c r="I39" s="1"/>
      <c r="J39" s="1"/>
      <c r="K39" s="1"/>
      <c r="L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1:66" x14ac:dyDescent="0.45">
      <c r="B40" t="s">
        <v>38</v>
      </c>
      <c r="C40" s="1">
        <v>5267914</v>
      </c>
      <c r="D40" s="1">
        <v>5604748</v>
      </c>
      <c r="E40" s="1"/>
      <c r="F40" s="1"/>
      <c r="G40" s="1"/>
      <c r="H40" s="1"/>
      <c r="I40" s="1"/>
      <c r="J40" s="1"/>
      <c r="K40" s="1"/>
      <c r="L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row r="41" spans="1:66" x14ac:dyDescent="0.45">
      <c r="B41" t="s">
        <v>39</v>
      </c>
      <c r="C41" s="1">
        <v>47819330</v>
      </c>
      <c r="D41" s="1">
        <v>45844335</v>
      </c>
      <c r="E41" s="1"/>
      <c r="F41" s="1"/>
      <c r="G41" s="1"/>
      <c r="H41" s="1"/>
      <c r="I41" s="1"/>
      <c r="J41" s="1"/>
      <c r="K41" s="1"/>
      <c r="L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1:66" x14ac:dyDescent="0.45">
      <c r="B42" t="s">
        <v>40</v>
      </c>
      <c r="C42" s="1">
        <v>17124738</v>
      </c>
      <c r="D42" s="1">
        <v>16715368</v>
      </c>
      <c r="E42" s="1"/>
      <c r="F42" s="1"/>
      <c r="G42" s="1"/>
      <c r="H42" s="1"/>
      <c r="I42" s="1"/>
      <c r="J42" s="1"/>
      <c r="K42" s="1"/>
      <c r="L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1:66" x14ac:dyDescent="0.45">
      <c r="B43" t="s">
        <v>41</v>
      </c>
      <c r="C43" s="1">
        <v>30694592</v>
      </c>
      <c r="D43" s="1">
        <v>29128967</v>
      </c>
      <c r="E43" s="1"/>
      <c r="F43" s="1"/>
      <c r="G43" s="1"/>
      <c r="H43" s="1"/>
      <c r="I43" s="1"/>
      <c r="J43" s="1"/>
      <c r="K43" s="1"/>
      <c r="L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1:66" x14ac:dyDescent="0.45">
      <c r="B44" t="s">
        <v>42</v>
      </c>
      <c r="C44" t="s">
        <v>43</v>
      </c>
      <c r="D44" t="s">
        <v>43</v>
      </c>
      <c r="E44" s="1"/>
      <c r="F44" s="1"/>
      <c r="G44" s="1"/>
      <c r="H44" s="1"/>
      <c r="I44" s="1"/>
      <c r="J44" s="1"/>
      <c r="K44" s="1"/>
      <c r="L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1:66" x14ac:dyDescent="0.45">
      <c r="C45" s="1"/>
      <c r="D45" s="1"/>
      <c r="E45" s="1"/>
      <c r="F45" s="1"/>
      <c r="G45" s="1"/>
      <c r="H45" s="1"/>
      <c r="I45" s="1"/>
      <c r="J45" s="1"/>
      <c r="K45" s="1"/>
      <c r="L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row>
    <row r="46" spans="1:66" x14ac:dyDescent="0.45">
      <c r="A46" t="s">
        <v>44</v>
      </c>
      <c r="B46" t="s">
        <v>6</v>
      </c>
      <c r="C46" s="1">
        <v>813498510</v>
      </c>
      <c r="D46" s="1">
        <v>839760355</v>
      </c>
      <c r="E46" s="1"/>
      <c r="F46" s="1"/>
      <c r="G46" s="1"/>
      <c r="H46" s="1"/>
      <c r="I46" s="1"/>
      <c r="J46" s="1"/>
      <c r="K46" s="1"/>
      <c r="L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row>
    <row r="47" spans="1:66" x14ac:dyDescent="0.45">
      <c r="B47" t="s">
        <v>11</v>
      </c>
      <c r="C47" s="1">
        <v>209612910</v>
      </c>
      <c r="D47" s="1">
        <v>228771144</v>
      </c>
      <c r="E47" s="1"/>
      <c r="F47" s="1"/>
      <c r="G47" s="1"/>
      <c r="H47" s="1"/>
      <c r="I47" s="1"/>
      <c r="J47" s="1"/>
      <c r="K47" s="1"/>
      <c r="L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row>
    <row r="48" spans="1:66" x14ac:dyDescent="0.45">
      <c r="B48" t="s">
        <v>12</v>
      </c>
      <c r="C48" s="1">
        <v>179781434</v>
      </c>
      <c r="D48" s="1">
        <v>198160614</v>
      </c>
      <c r="E48" s="1"/>
      <c r="F48" s="1"/>
      <c r="G48" s="1"/>
      <c r="H48" s="1"/>
      <c r="I48" s="1"/>
      <c r="J48" s="1"/>
      <c r="K48" s="1"/>
      <c r="L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row>
    <row r="49" spans="2:66" x14ac:dyDescent="0.45">
      <c r="B49" t="s">
        <v>13</v>
      </c>
      <c r="C49" s="1">
        <v>158431557</v>
      </c>
      <c r="D49" s="1">
        <v>176618233</v>
      </c>
      <c r="E49" s="1"/>
      <c r="F49" s="1"/>
      <c r="G49" s="1"/>
      <c r="H49" s="1"/>
      <c r="I49" s="1"/>
      <c r="J49" s="1"/>
      <c r="K49" s="1"/>
      <c r="L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row>
    <row r="50" spans="2:66" x14ac:dyDescent="0.45">
      <c r="B50" t="s">
        <v>14</v>
      </c>
      <c r="C50" s="1">
        <v>21349877</v>
      </c>
      <c r="D50" s="1">
        <v>21542380</v>
      </c>
      <c r="E50" s="1"/>
      <c r="F50" s="1"/>
      <c r="G50" s="1"/>
      <c r="H50" s="1"/>
      <c r="I50" s="1"/>
      <c r="J50" s="1"/>
      <c r="K50" s="1"/>
      <c r="L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row>
    <row r="51" spans="2:66" x14ac:dyDescent="0.45">
      <c r="B51" t="s">
        <v>15</v>
      </c>
      <c r="C51" t="s">
        <v>16</v>
      </c>
      <c r="D51" t="s">
        <v>16</v>
      </c>
      <c r="E51" s="1"/>
      <c r="F51" s="1"/>
      <c r="G51" s="1"/>
      <c r="H51" s="1"/>
      <c r="I51" s="1"/>
      <c r="J51" s="1"/>
      <c r="K51" s="1"/>
      <c r="L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row>
    <row r="52" spans="2:66" x14ac:dyDescent="0.45">
      <c r="B52" t="s">
        <v>17</v>
      </c>
      <c r="C52" s="1">
        <v>14421970</v>
      </c>
      <c r="D52" s="1">
        <v>15399542</v>
      </c>
      <c r="E52" s="1"/>
      <c r="F52" s="1"/>
      <c r="G52" s="1"/>
      <c r="H52" s="1"/>
      <c r="I52" s="1"/>
      <c r="J52" s="1"/>
      <c r="K52" s="1"/>
      <c r="L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row>
    <row r="53" spans="2:66" x14ac:dyDescent="0.45">
      <c r="B53" t="s">
        <v>18</v>
      </c>
      <c r="C53" s="1">
        <v>52472786</v>
      </c>
      <c r="D53" s="1">
        <v>48877308</v>
      </c>
      <c r="E53" s="1"/>
      <c r="F53" s="1"/>
      <c r="G53" s="1"/>
      <c r="H53" s="1"/>
      <c r="I53" s="1"/>
      <c r="J53" s="1"/>
      <c r="K53" s="1"/>
      <c r="L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row>
    <row r="54" spans="2:66" x14ac:dyDescent="0.45">
      <c r="B54" t="s">
        <v>19</v>
      </c>
      <c r="C54" s="1">
        <v>150731192</v>
      </c>
      <c r="D54" s="1">
        <v>156404323</v>
      </c>
      <c r="E54" s="1"/>
      <c r="F54" s="1"/>
      <c r="G54" s="1"/>
      <c r="H54" s="1"/>
      <c r="I54" s="1"/>
      <c r="J54" s="1"/>
      <c r="K54" s="1"/>
      <c r="L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row>
    <row r="55" spans="2:66" x14ac:dyDescent="0.45">
      <c r="B55" t="s">
        <v>20</v>
      </c>
      <c r="C55" s="1">
        <v>114331998</v>
      </c>
      <c r="D55" s="1">
        <v>120214126</v>
      </c>
      <c r="E55" s="1"/>
      <c r="F55" s="1"/>
      <c r="G55" s="1"/>
      <c r="H55" s="1"/>
      <c r="I55" s="1"/>
      <c r="J55" s="1"/>
      <c r="K55" s="1"/>
      <c r="L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row>
    <row r="56" spans="2:66" x14ac:dyDescent="0.45">
      <c r="B56" t="s">
        <v>21</v>
      </c>
      <c r="C56" s="1">
        <v>104514733</v>
      </c>
      <c r="D56" s="1">
        <v>110450969</v>
      </c>
      <c r="E56" s="1"/>
      <c r="F56" s="1"/>
      <c r="G56" s="1"/>
      <c r="H56" s="1"/>
      <c r="I56" s="1"/>
      <c r="J56" s="1"/>
      <c r="K56" s="1"/>
      <c r="L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row>
    <row r="57" spans="2:66" x14ac:dyDescent="0.45">
      <c r="B57" t="s">
        <v>22</v>
      </c>
      <c r="C57" s="1">
        <v>9817264</v>
      </c>
      <c r="D57" s="1">
        <v>9763158</v>
      </c>
      <c r="E57" s="1"/>
      <c r="F57" s="1"/>
      <c r="G57" s="1"/>
      <c r="H57" s="1"/>
      <c r="I57" s="1"/>
      <c r="J57" s="1"/>
      <c r="K57" s="1"/>
      <c r="L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row>
    <row r="58" spans="2:66" x14ac:dyDescent="0.45">
      <c r="B58" t="s">
        <v>23</v>
      </c>
      <c r="C58" s="1">
        <v>11312382</v>
      </c>
      <c r="D58" s="1">
        <v>10868736</v>
      </c>
      <c r="E58" s="1"/>
      <c r="F58" s="1"/>
      <c r="G58" s="1"/>
      <c r="H58" s="1"/>
      <c r="I58" s="1"/>
      <c r="J58" s="1"/>
      <c r="K58" s="1"/>
      <c r="L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row>
    <row r="59" spans="2:66" x14ac:dyDescent="0.45">
      <c r="B59" t="s">
        <v>24</v>
      </c>
      <c r="C59" s="1">
        <v>25086812</v>
      </c>
      <c r="D59" s="1">
        <v>25321461</v>
      </c>
      <c r="E59" s="1"/>
      <c r="F59" s="1"/>
      <c r="G59" s="1"/>
      <c r="H59" s="1"/>
      <c r="I59" s="1"/>
      <c r="J59" s="1"/>
      <c r="K59" s="1"/>
      <c r="L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row>
    <row r="60" spans="2:66" x14ac:dyDescent="0.45">
      <c r="B60" t="s">
        <v>25</v>
      </c>
      <c r="C60" s="1">
        <v>45515337</v>
      </c>
      <c r="D60" s="1">
        <v>45743437</v>
      </c>
      <c r="E60" s="1"/>
      <c r="F60" s="1"/>
      <c r="G60" s="1"/>
      <c r="H60" s="1"/>
      <c r="I60" s="1"/>
      <c r="J60" s="1"/>
      <c r="K60" s="1"/>
      <c r="L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row>
    <row r="61" spans="2:66" x14ac:dyDescent="0.45">
      <c r="B61" t="s">
        <v>26</v>
      </c>
      <c r="C61" s="1">
        <v>25930803</v>
      </c>
      <c r="D61" s="1">
        <v>24595679</v>
      </c>
      <c r="E61" s="1"/>
      <c r="F61" s="1"/>
      <c r="G61" s="1"/>
      <c r="H61" s="1"/>
      <c r="I61" s="1"/>
      <c r="J61" s="1"/>
      <c r="K61" s="1"/>
      <c r="L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row>
    <row r="62" spans="2:66" x14ac:dyDescent="0.45">
      <c r="B62" t="s">
        <v>27</v>
      </c>
      <c r="C62" s="1">
        <v>16024933</v>
      </c>
      <c r="D62" s="1">
        <v>15496556</v>
      </c>
      <c r="E62" s="1"/>
      <c r="F62" s="1"/>
      <c r="G62" s="1"/>
      <c r="H62" s="1"/>
      <c r="I62" s="1"/>
      <c r="J62" s="1"/>
      <c r="K62" s="1"/>
      <c r="L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row>
    <row r="63" spans="2:66" x14ac:dyDescent="0.45">
      <c r="B63" t="s">
        <v>28</v>
      </c>
      <c r="C63" s="1">
        <v>9905870</v>
      </c>
      <c r="D63" s="1">
        <v>9099123</v>
      </c>
      <c r="E63" s="1"/>
      <c r="F63" s="1"/>
      <c r="G63" s="1"/>
      <c r="H63" s="1"/>
      <c r="I63" s="1"/>
      <c r="J63" s="1"/>
      <c r="K63" s="1"/>
      <c r="L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row>
    <row r="64" spans="2:66" x14ac:dyDescent="0.45">
      <c r="B64" t="s">
        <v>29</v>
      </c>
      <c r="C64" s="1">
        <v>19584534</v>
      </c>
      <c r="D64" s="1">
        <v>21147758</v>
      </c>
      <c r="E64" s="1"/>
      <c r="F64" s="1"/>
      <c r="G64" s="1"/>
      <c r="H64" s="1"/>
      <c r="I64" s="1"/>
      <c r="J64" s="1"/>
      <c r="K64" s="1"/>
      <c r="L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row>
    <row r="65" spans="1:66" x14ac:dyDescent="0.45">
      <c r="B65" t="s">
        <v>30</v>
      </c>
      <c r="C65" s="1">
        <v>99325949</v>
      </c>
      <c r="D65" s="1">
        <v>103799227</v>
      </c>
      <c r="E65" s="1"/>
      <c r="F65" s="1"/>
      <c r="G65" s="1"/>
      <c r="H65" s="1"/>
      <c r="I65" s="1"/>
      <c r="J65" s="1"/>
      <c r="K65" s="1"/>
      <c r="L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row>
    <row r="66" spans="1:66" x14ac:dyDescent="0.45">
      <c r="B66" t="s">
        <v>31</v>
      </c>
      <c r="C66" s="1">
        <v>69052600</v>
      </c>
      <c r="D66" s="1">
        <v>76008997</v>
      </c>
      <c r="E66" s="1"/>
      <c r="F66" s="1"/>
      <c r="G66" s="1"/>
      <c r="H66" s="1"/>
      <c r="I66" s="1"/>
      <c r="J66" s="1"/>
      <c r="K66" s="1"/>
      <c r="L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row>
    <row r="67" spans="1:66" x14ac:dyDescent="0.45">
      <c r="B67" t="s">
        <v>32</v>
      </c>
      <c r="C67" s="1">
        <v>91854455</v>
      </c>
      <c r="D67" s="1">
        <v>85114467</v>
      </c>
      <c r="E67" s="1"/>
      <c r="F67" s="1"/>
      <c r="G67" s="1"/>
      <c r="H67" s="1"/>
      <c r="I67" s="1"/>
      <c r="J67" s="1"/>
      <c r="K67" s="1"/>
      <c r="L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row>
    <row r="68" spans="1:66" x14ac:dyDescent="0.45">
      <c r="B68" t="s">
        <v>33</v>
      </c>
      <c r="C68" s="1">
        <v>83381438</v>
      </c>
      <c r="D68" s="1">
        <v>77597162</v>
      </c>
      <c r="E68" s="1"/>
      <c r="F68" s="1"/>
      <c r="G68" s="1"/>
      <c r="H68" s="1"/>
      <c r="I68" s="1"/>
      <c r="J68" s="1"/>
      <c r="K68" s="1"/>
      <c r="L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row>
    <row r="69" spans="1:66" x14ac:dyDescent="0.45">
      <c r="B69" t="s">
        <v>34</v>
      </c>
      <c r="C69" s="1">
        <v>8473018</v>
      </c>
      <c r="D69" s="1">
        <v>7517305</v>
      </c>
      <c r="E69" s="1"/>
      <c r="F69" s="1"/>
      <c r="G69" s="1"/>
      <c r="H69" s="1"/>
      <c r="I69" s="1"/>
      <c r="J69" s="1"/>
      <c r="K69" s="1"/>
      <c r="L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row>
    <row r="70" spans="1:66" x14ac:dyDescent="0.45">
      <c r="B70" t="s">
        <v>35</v>
      </c>
      <c r="C70" s="1">
        <v>45545086</v>
      </c>
      <c r="D70" s="1">
        <v>47850117</v>
      </c>
      <c r="E70" s="1"/>
      <c r="F70" s="1"/>
      <c r="G70" s="1"/>
      <c r="H70" s="1"/>
      <c r="I70" s="1"/>
      <c r="J70" s="1"/>
      <c r="K70" s="1"/>
      <c r="L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row>
    <row r="71" spans="1:66" x14ac:dyDescent="0.45">
      <c r="B71" t="s">
        <v>36</v>
      </c>
      <c r="C71" s="1">
        <v>35602857</v>
      </c>
      <c r="D71" s="1">
        <v>37197512</v>
      </c>
      <c r="E71" s="1"/>
      <c r="F71" s="1"/>
      <c r="G71" s="1"/>
      <c r="H71" s="1"/>
      <c r="I71" s="1"/>
      <c r="J71" s="1"/>
      <c r="K71" s="1"/>
      <c r="L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row>
    <row r="72" spans="1:66" x14ac:dyDescent="0.45">
      <c r="B72" t="s">
        <v>37</v>
      </c>
      <c r="C72" s="1">
        <v>4507747</v>
      </c>
      <c r="D72" s="1">
        <v>4951845</v>
      </c>
      <c r="E72" s="1"/>
      <c r="F72" s="1"/>
      <c r="G72" s="1"/>
      <c r="H72" s="1"/>
      <c r="I72" s="1"/>
      <c r="J72" s="1"/>
      <c r="K72" s="1"/>
      <c r="L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row>
    <row r="73" spans="1:66" x14ac:dyDescent="0.45">
      <c r="B73" t="s">
        <v>38</v>
      </c>
      <c r="C73" s="1">
        <v>5434481</v>
      </c>
      <c r="D73" s="1">
        <v>5700759</v>
      </c>
      <c r="E73" s="1"/>
      <c r="F73" s="1"/>
      <c r="G73" s="1"/>
      <c r="H73" s="1"/>
      <c r="I73" s="1"/>
      <c r="J73" s="1"/>
      <c r="K73" s="1"/>
      <c r="L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row>
    <row r="74" spans="1:66" x14ac:dyDescent="0.45">
      <c r="B74" t="s">
        <v>39</v>
      </c>
      <c r="C74" s="1">
        <v>49388196</v>
      </c>
      <c r="D74" s="1">
        <v>47191337</v>
      </c>
      <c r="E74" s="1"/>
      <c r="F74" s="1"/>
      <c r="G74" s="1"/>
      <c r="H74" s="1"/>
      <c r="I74" s="1"/>
      <c r="J74" s="1"/>
      <c r="K74" s="1"/>
      <c r="L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row>
    <row r="75" spans="1:66" x14ac:dyDescent="0.45">
      <c r="B75" t="s">
        <v>40</v>
      </c>
      <c r="C75" s="1">
        <v>17457795</v>
      </c>
      <c r="D75" s="1">
        <v>17083775</v>
      </c>
      <c r="E75" s="1"/>
      <c r="F75" s="1"/>
      <c r="G75" s="1"/>
      <c r="H75" s="1"/>
      <c r="I75" s="1"/>
      <c r="J75" s="1"/>
      <c r="K75" s="1"/>
      <c r="L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row>
    <row r="76" spans="1:66" x14ac:dyDescent="0.45">
      <c r="B76" t="s">
        <v>41</v>
      </c>
      <c r="C76" s="1">
        <v>31930402</v>
      </c>
      <c r="D76" s="1">
        <v>30107562</v>
      </c>
      <c r="E76" s="1"/>
      <c r="F76" s="1"/>
      <c r="G76" s="1"/>
      <c r="H76" s="1"/>
      <c r="I76" s="1"/>
      <c r="J76" s="1"/>
      <c r="K76" s="1"/>
      <c r="L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row>
    <row r="77" spans="1:66" x14ac:dyDescent="0.45">
      <c r="B77" t="s">
        <v>42</v>
      </c>
      <c r="C77" s="1">
        <v>4683159</v>
      </c>
      <c r="D77" s="1">
        <v>5325037</v>
      </c>
      <c r="E77" s="1"/>
      <c r="F77" s="1"/>
      <c r="G77" s="1"/>
      <c r="H77" s="1"/>
      <c r="I77" s="1"/>
      <c r="J77" s="1"/>
      <c r="K77" s="1"/>
      <c r="L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row>
    <row r="78" spans="1:66" x14ac:dyDescent="0.45">
      <c r="C78" s="1"/>
      <c r="D78" s="1"/>
      <c r="E78" s="1"/>
      <c r="F78" s="1"/>
      <c r="G78" s="1"/>
      <c r="H78" s="1"/>
      <c r="I78" s="1"/>
      <c r="J78" s="1"/>
      <c r="K78" s="1"/>
      <c r="L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row>
    <row r="79" spans="1:66" x14ac:dyDescent="0.45">
      <c r="A79" t="s">
        <v>45</v>
      </c>
      <c r="B79" t="s">
        <v>6</v>
      </c>
      <c r="C79" s="1">
        <v>82009373</v>
      </c>
      <c r="D79" s="1">
        <v>100395129</v>
      </c>
      <c r="E79" s="1"/>
      <c r="F79" s="1"/>
      <c r="G79" s="1"/>
      <c r="H79" s="1"/>
      <c r="I79" s="1"/>
      <c r="J79" s="1"/>
      <c r="K79" s="1"/>
      <c r="L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row>
    <row r="80" spans="1:66" x14ac:dyDescent="0.45">
      <c r="B80" t="s">
        <v>11</v>
      </c>
      <c r="C80" s="1">
        <v>24283606</v>
      </c>
      <c r="D80" s="1">
        <v>33346792</v>
      </c>
      <c r="E80" s="1"/>
      <c r="F80" s="1"/>
      <c r="G80" s="1"/>
      <c r="H80" s="1"/>
      <c r="I80" s="1"/>
      <c r="J80" s="1"/>
      <c r="K80" s="1"/>
      <c r="L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row>
    <row r="81" spans="2:64" x14ac:dyDescent="0.45">
      <c r="B81" t="s">
        <v>12</v>
      </c>
      <c r="C81" s="1">
        <v>18242462</v>
      </c>
      <c r="D81" s="1">
        <v>24599339</v>
      </c>
      <c r="E81" s="1"/>
      <c r="F81" s="1"/>
      <c r="G81" s="1"/>
      <c r="H81" s="1"/>
      <c r="I81" s="1"/>
      <c r="J81" s="1"/>
      <c r="K81" s="1"/>
      <c r="L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row>
    <row r="82" spans="2:64" x14ac:dyDescent="0.45">
      <c r="B82" t="s">
        <v>13</v>
      </c>
      <c r="C82" s="1">
        <v>15467365</v>
      </c>
      <c r="D82" s="1">
        <v>21392985</v>
      </c>
      <c r="E82" s="1"/>
      <c r="F82" s="1"/>
      <c r="G82" s="1"/>
      <c r="H82" s="1"/>
      <c r="I82" s="1"/>
      <c r="J82" s="1"/>
      <c r="K82" s="1"/>
      <c r="L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row>
    <row r="83" spans="2:64" x14ac:dyDescent="0.45">
      <c r="B83" t="s">
        <v>14</v>
      </c>
      <c r="C83" s="1">
        <v>2775097</v>
      </c>
      <c r="D83" s="1">
        <v>3206354</v>
      </c>
      <c r="E83" s="1"/>
      <c r="F83" s="1"/>
      <c r="G83" s="1"/>
      <c r="H83" s="1"/>
      <c r="I83" s="1"/>
      <c r="J83" s="1"/>
      <c r="K83" s="1"/>
      <c r="L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row>
    <row r="84" spans="2:64" x14ac:dyDescent="0.45">
      <c r="B84" t="s">
        <v>15</v>
      </c>
      <c r="C84" t="s">
        <v>16</v>
      </c>
      <c r="D84" t="s">
        <v>16</v>
      </c>
      <c r="E84" s="1"/>
      <c r="F84" s="1"/>
      <c r="G84" s="1"/>
      <c r="H84" s="1"/>
      <c r="I84" s="1"/>
      <c r="J84" s="1"/>
      <c r="K84" s="1"/>
      <c r="L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row>
    <row r="85" spans="2:64" x14ac:dyDescent="0.45">
      <c r="B85" t="s">
        <v>17</v>
      </c>
      <c r="C85" s="1">
        <v>2548891</v>
      </c>
      <c r="D85" s="1">
        <v>3130074</v>
      </c>
      <c r="E85" s="1"/>
      <c r="F85" s="1"/>
      <c r="G85" s="1"/>
      <c r="H85" s="1"/>
      <c r="I85" s="1"/>
      <c r="J85" s="1"/>
      <c r="K85" s="1"/>
      <c r="L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2:64" x14ac:dyDescent="0.45">
      <c r="B86" t="s">
        <v>18</v>
      </c>
      <c r="C86" s="1">
        <v>8726788</v>
      </c>
      <c r="D86" s="1">
        <v>9820138</v>
      </c>
      <c r="E86" s="1"/>
      <c r="F86" s="1"/>
      <c r="G86" s="1"/>
      <c r="H86" s="1"/>
      <c r="I86" s="1"/>
      <c r="J86" s="1"/>
      <c r="K86" s="1"/>
      <c r="L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2:64" x14ac:dyDescent="0.45">
      <c r="B87" t="s">
        <v>19</v>
      </c>
      <c r="C87" s="1">
        <v>8945252</v>
      </c>
      <c r="D87" s="1">
        <v>9388573</v>
      </c>
      <c r="E87" s="1"/>
      <c r="F87" s="1"/>
      <c r="G87" s="1"/>
      <c r="H87" s="1"/>
      <c r="I87" s="1"/>
      <c r="J87" s="1"/>
      <c r="K87" s="1"/>
      <c r="L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64" x14ac:dyDescent="0.45">
      <c r="B88" t="s">
        <v>20</v>
      </c>
      <c r="C88" s="1">
        <v>5781341</v>
      </c>
      <c r="D88" s="1">
        <v>6072462</v>
      </c>
      <c r="E88" s="1"/>
      <c r="F88" s="1"/>
      <c r="G88" s="1"/>
      <c r="H88" s="1"/>
      <c r="I88" s="1"/>
      <c r="J88" s="1"/>
      <c r="K88" s="1"/>
      <c r="L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2:64" x14ac:dyDescent="0.45">
      <c r="B89" t="s">
        <v>21</v>
      </c>
      <c r="C89" s="1">
        <v>5173394</v>
      </c>
      <c r="D89" s="1">
        <v>5465077</v>
      </c>
      <c r="E89" s="1"/>
      <c r="F89" s="1"/>
      <c r="G89" s="1"/>
      <c r="H89" s="1"/>
      <c r="I89" s="1"/>
      <c r="J89" s="1"/>
      <c r="K89" s="1"/>
      <c r="L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2:64" x14ac:dyDescent="0.45">
      <c r="B90" t="s">
        <v>22</v>
      </c>
      <c r="C90" s="1">
        <v>607947</v>
      </c>
      <c r="D90" s="1">
        <v>607385</v>
      </c>
      <c r="E90" s="1"/>
      <c r="F90" s="1"/>
      <c r="G90" s="1"/>
      <c r="H90" s="1"/>
      <c r="I90" s="1"/>
      <c r="J90" s="1"/>
      <c r="K90" s="1"/>
      <c r="L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2:64" x14ac:dyDescent="0.45">
      <c r="B91" t="s">
        <v>23</v>
      </c>
      <c r="C91" s="1">
        <v>663799</v>
      </c>
      <c r="D91" s="1">
        <v>722810</v>
      </c>
      <c r="E91" s="1"/>
      <c r="F91" s="1"/>
      <c r="G91" s="1"/>
      <c r="H91" s="1"/>
      <c r="I91" s="1"/>
      <c r="J91" s="1"/>
      <c r="K91" s="1"/>
      <c r="L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row>
    <row r="92" spans="2:64" x14ac:dyDescent="0.45">
      <c r="B92" t="s">
        <v>24</v>
      </c>
      <c r="C92" s="1">
        <v>2500112</v>
      </c>
      <c r="D92" s="1">
        <v>2593301</v>
      </c>
      <c r="E92" s="1"/>
      <c r="F92" s="1"/>
      <c r="G92" s="1"/>
      <c r="H92" s="1"/>
      <c r="I92" s="1"/>
      <c r="J92" s="1"/>
      <c r="K92" s="1"/>
      <c r="L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2:64" x14ac:dyDescent="0.45">
      <c r="B93" t="s">
        <v>25</v>
      </c>
      <c r="C93" s="1">
        <v>5552167</v>
      </c>
      <c r="D93" s="1">
        <v>6511292</v>
      </c>
      <c r="E93" s="1"/>
      <c r="F93" s="1"/>
      <c r="G93" s="1"/>
      <c r="H93" s="1"/>
      <c r="I93" s="1"/>
      <c r="J93" s="1"/>
      <c r="K93" s="1"/>
      <c r="L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2:64" x14ac:dyDescent="0.45">
      <c r="B94" t="s">
        <v>26</v>
      </c>
      <c r="C94" s="1">
        <v>3481507</v>
      </c>
      <c r="D94" s="1">
        <v>4104152</v>
      </c>
      <c r="E94" s="1"/>
      <c r="F94" s="1"/>
      <c r="G94" s="1"/>
      <c r="H94" s="1"/>
      <c r="I94" s="1"/>
      <c r="J94" s="1"/>
      <c r="K94" s="1"/>
      <c r="L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2:64" x14ac:dyDescent="0.45">
      <c r="B95" t="s">
        <v>27</v>
      </c>
      <c r="C95" s="1">
        <v>2062202</v>
      </c>
      <c r="D95" s="1">
        <v>2587543</v>
      </c>
      <c r="E95" s="1"/>
      <c r="F95" s="1"/>
      <c r="G95" s="1"/>
      <c r="H95" s="1"/>
      <c r="I95" s="1"/>
      <c r="J95" s="1"/>
      <c r="K95" s="1"/>
      <c r="L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2:64" x14ac:dyDescent="0.45">
      <c r="B96" t="s">
        <v>28</v>
      </c>
      <c r="C96" s="1">
        <v>1419305</v>
      </c>
      <c r="D96" s="1">
        <v>1516609</v>
      </c>
      <c r="E96" s="1"/>
      <c r="F96" s="1"/>
      <c r="G96" s="1"/>
      <c r="H96" s="1"/>
      <c r="I96" s="1"/>
      <c r="J96" s="1"/>
      <c r="K96" s="1"/>
      <c r="L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x14ac:dyDescent="0.45">
      <c r="B97" t="s">
        <v>29</v>
      </c>
      <c r="C97" s="1">
        <v>2070659</v>
      </c>
      <c r="D97" s="1">
        <v>2407140</v>
      </c>
      <c r="E97" s="1"/>
      <c r="F97" s="1"/>
      <c r="G97" s="1"/>
      <c r="H97" s="1"/>
      <c r="I97" s="1"/>
      <c r="J97" s="1"/>
      <c r="K97" s="1"/>
      <c r="L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x14ac:dyDescent="0.45">
      <c r="B98" t="s">
        <v>30</v>
      </c>
      <c r="C98" s="1">
        <v>10147441</v>
      </c>
      <c r="D98" s="1">
        <v>12413374</v>
      </c>
      <c r="E98" s="1"/>
      <c r="F98" s="1"/>
      <c r="G98" s="1"/>
      <c r="H98" s="1"/>
      <c r="I98" s="1"/>
      <c r="J98" s="1"/>
      <c r="K98" s="1"/>
      <c r="L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x14ac:dyDescent="0.45">
      <c r="B99" t="s">
        <v>31</v>
      </c>
      <c r="C99" s="1">
        <v>6538995</v>
      </c>
      <c r="D99" s="1">
        <v>7143836</v>
      </c>
      <c r="E99" s="1"/>
      <c r="F99" s="1"/>
      <c r="G99" s="1"/>
      <c r="H99" s="1"/>
      <c r="I99" s="1"/>
      <c r="J99" s="1"/>
      <c r="K99" s="1"/>
      <c r="L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x14ac:dyDescent="0.45">
      <c r="B100" t="s">
        <v>32</v>
      </c>
      <c r="C100" s="1">
        <v>2660298</v>
      </c>
      <c r="D100" s="1">
        <v>3985290</v>
      </c>
      <c r="E100" s="1"/>
      <c r="F100" s="1"/>
      <c r="G100" s="1"/>
      <c r="H100" s="1"/>
      <c r="I100" s="1"/>
      <c r="J100" s="1"/>
      <c r="K100" s="1"/>
      <c r="L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x14ac:dyDescent="0.45">
      <c r="B101" t="s">
        <v>33</v>
      </c>
      <c r="C101" s="1">
        <v>2477919</v>
      </c>
      <c r="D101" s="1">
        <v>3792240</v>
      </c>
      <c r="E101" s="1"/>
      <c r="F101" s="1"/>
      <c r="G101" s="1"/>
      <c r="H101" s="1"/>
      <c r="I101" s="1"/>
      <c r="J101" s="1"/>
      <c r="K101" s="1"/>
      <c r="L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x14ac:dyDescent="0.45">
      <c r="B102" t="s">
        <v>34</v>
      </c>
      <c r="C102" s="1">
        <v>182379</v>
      </c>
      <c r="D102" s="1">
        <v>193051</v>
      </c>
      <c r="E102" s="1"/>
      <c r="F102" s="1"/>
      <c r="G102" s="1"/>
      <c r="H102" s="1"/>
      <c r="I102" s="1"/>
      <c r="J102" s="1"/>
      <c r="K102" s="1"/>
      <c r="L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x14ac:dyDescent="0.45">
      <c r="B103" t="s">
        <v>35</v>
      </c>
      <c r="C103" s="1">
        <v>8121872</v>
      </c>
      <c r="D103" s="1">
        <v>9362118</v>
      </c>
      <c r="E103" s="1"/>
      <c r="F103" s="1"/>
      <c r="G103" s="1"/>
      <c r="H103" s="1"/>
      <c r="I103" s="1"/>
      <c r="J103" s="1"/>
      <c r="K103" s="1"/>
      <c r="L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x14ac:dyDescent="0.45">
      <c r="B104" t="s">
        <v>36</v>
      </c>
      <c r="C104" s="1">
        <v>5314956</v>
      </c>
      <c r="D104" s="1">
        <v>6511597</v>
      </c>
      <c r="E104" s="1"/>
      <c r="F104" s="1"/>
      <c r="G104" s="1"/>
      <c r="H104" s="1"/>
      <c r="I104" s="1"/>
      <c r="J104" s="1"/>
      <c r="K104" s="1"/>
      <c r="L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x14ac:dyDescent="0.45">
      <c r="B105" t="s">
        <v>37</v>
      </c>
      <c r="C105" s="1">
        <v>907467</v>
      </c>
      <c r="D105" s="1">
        <v>1175925</v>
      </c>
      <c r="E105" s="1"/>
      <c r="F105" s="1"/>
      <c r="G105" s="1"/>
      <c r="H105" s="1"/>
      <c r="I105" s="1"/>
      <c r="J105" s="1"/>
      <c r="K105" s="1"/>
      <c r="L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x14ac:dyDescent="0.45">
      <c r="B106" t="s">
        <v>38</v>
      </c>
      <c r="C106" s="1">
        <v>1899449</v>
      </c>
      <c r="D106" s="1">
        <v>1674597</v>
      </c>
      <c r="E106" s="1"/>
      <c r="F106" s="1"/>
      <c r="G106" s="1"/>
      <c r="H106" s="1"/>
      <c r="I106" s="1"/>
      <c r="J106" s="1"/>
      <c r="K106" s="1"/>
      <c r="L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x14ac:dyDescent="0.45">
      <c r="B107" t="s">
        <v>39</v>
      </c>
      <c r="C107" s="1">
        <v>7032953</v>
      </c>
      <c r="D107" s="1">
        <v>8423715</v>
      </c>
      <c r="E107" s="1"/>
      <c r="F107" s="1"/>
      <c r="G107" s="1"/>
      <c r="H107" s="1"/>
      <c r="I107" s="1"/>
      <c r="J107" s="1"/>
      <c r="K107" s="1"/>
      <c r="L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x14ac:dyDescent="0.45">
      <c r="B108" t="s">
        <v>40</v>
      </c>
      <c r="C108" s="1">
        <v>3809604</v>
      </c>
      <c r="D108" s="1">
        <v>4724855</v>
      </c>
      <c r="E108" s="1"/>
      <c r="F108" s="1"/>
      <c r="G108" s="1"/>
      <c r="H108" s="1"/>
      <c r="I108" s="1"/>
      <c r="J108" s="1"/>
      <c r="K108" s="1"/>
      <c r="L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x14ac:dyDescent="0.45">
      <c r="B109" t="s">
        <v>41</v>
      </c>
      <c r="C109" s="1">
        <v>3223349</v>
      </c>
      <c r="D109" s="1">
        <v>3698860</v>
      </c>
      <c r="E109" s="1"/>
      <c r="F109" s="1"/>
      <c r="G109" s="1"/>
      <c r="H109" s="1"/>
      <c r="I109" s="1"/>
      <c r="J109" s="1"/>
      <c r="K109" s="1"/>
      <c r="L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x14ac:dyDescent="0.45">
      <c r="B110" t="s">
        <v>42</v>
      </c>
      <c r="C110" t="s">
        <v>43</v>
      </c>
      <c r="D110" t="s">
        <v>43</v>
      </c>
      <c r="E110" s="1"/>
      <c r="F110" s="1"/>
      <c r="G110" s="1"/>
      <c r="H110" s="1"/>
      <c r="I110" s="1"/>
      <c r="J110" s="1"/>
      <c r="K110" s="1"/>
      <c r="L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x14ac:dyDescent="0.45">
      <c r="C111" s="1"/>
      <c r="D111" s="1"/>
      <c r="E111" s="1"/>
      <c r="F111" s="1"/>
      <c r="G111" s="1"/>
      <c r="H111" s="1"/>
      <c r="I111" s="1"/>
      <c r="J111" s="1"/>
      <c r="K111" s="1"/>
      <c r="L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x14ac:dyDescent="0.45">
      <c r="A112" t="s">
        <v>46</v>
      </c>
      <c r="B112" t="s">
        <v>6</v>
      </c>
      <c r="C112" s="1">
        <v>608977465</v>
      </c>
      <c r="D112" s="1">
        <v>621752818</v>
      </c>
      <c r="E112" s="1"/>
      <c r="F112" s="1"/>
      <c r="G112" s="1"/>
      <c r="H112" s="1"/>
      <c r="I112" s="1"/>
      <c r="J112" s="1"/>
      <c r="K112" s="1"/>
      <c r="L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2:64" x14ac:dyDescent="0.45">
      <c r="B113" t="s">
        <v>11</v>
      </c>
      <c r="C113" s="1">
        <v>180229696</v>
      </c>
      <c r="D113" s="1">
        <v>197614286</v>
      </c>
      <c r="E113" s="1"/>
      <c r="F113" s="1"/>
      <c r="G113" s="1"/>
      <c r="H113" s="1"/>
      <c r="I113" s="1"/>
      <c r="J113" s="1"/>
      <c r="K113" s="1"/>
      <c r="L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2:64" x14ac:dyDescent="0.45">
      <c r="B114" t="s">
        <v>12</v>
      </c>
      <c r="C114" s="1">
        <v>156913078</v>
      </c>
      <c r="D114" s="1">
        <v>175694666</v>
      </c>
      <c r="E114" s="1"/>
      <c r="F114" s="1"/>
      <c r="G114" s="1"/>
      <c r="H114" s="1"/>
      <c r="I114" s="1"/>
      <c r="J114" s="1"/>
      <c r="K114" s="1"/>
      <c r="L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2:64" x14ac:dyDescent="0.45">
      <c r="B115" t="s">
        <v>13</v>
      </c>
      <c r="C115" s="1">
        <v>138098319</v>
      </c>
      <c r="D115" s="1">
        <v>156869607</v>
      </c>
      <c r="E115" s="1"/>
      <c r="F115" s="1"/>
      <c r="G115" s="1"/>
      <c r="H115" s="1"/>
      <c r="I115" s="1"/>
      <c r="J115" s="1"/>
      <c r="K115" s="1"/>
      <c r="L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2:64" x14ac:dyDescent="0.45">
      <c r="B116" t="s">
        <v>14</v>
      </c>
      <c r="C116" s="1">
        <v>18814759</v>
      </c>
      <c r="D116" s="1">
        <v>18825060</v>
      </c>
      <c r="E116" s="1"/>
      <c r="F116" s="1"/>
      <c r="G116" s="1"/>
      <c r="H116" s="1"/>
      <c r="I116" s="1"/>
      <c r="J116" s="1"/>
      <c r="K116" s="1"/>
      <c r="L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2:64" x14ac:dyDescent="0.45">
      <c r="B117" t="s">
        <v>15</v>
      </c>
      <c r="C117" t="s">
        <v>16</v>
      </c>
      <c r="D117" t="s">
        <v>16</v>
      </c>
      <c r="E117" s="1"/>
      <c r="F117" s="1"/>
      <c r="G117" s="1"/>
      <c r="H117" s="1"/>
      <c r="I117" s="1"/>
      <c r="J117" s="1"/>
      <c r="K117" s="1"/>
      <c r="L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2:64" x14ac:dyDescent="0.45">
      <c r="B118" t="s">
        <v>17</v>
      </c>
      <c r="C118" s="1">
        <v>9650408</v>
      </c>
      <c r="D118" s="1">
        <v>9700409</v>
      </c>
      <c r="E118" s="1"/>
      <c r="F118" s="1"/>
      <c r="G118" s="1"/>
      <c r="H118" s="1"/>
      <c r="I118" s="1"/>
      <c r="J118" s="1"/>
      <c r="K118" s="1"/>
      <c r="L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2:64" x14ac:dyDescent="0.45">
      <c r="B119" t="s">
        <v>18</v>
      </c>
      <c r="C119" s="1">
        <v>36333823</v>
      </c>
      <c r="D119" s="1">
        <v>32808074</v>
      </c>
      <c r="E119" s="1"/>
      <c r="F119" s="1"/>
      <c r="G119" s="1"/>
      <c r="H119" s="1"/>
      <c r="I119" s="1"/>
      <c r="J119" s="1"/>
      <c r="K119" s="1"/>
      <c r="L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2:64" x14ac:dyDescent="0.45">
      <c r="B120" t="s">
        <v>19</v>
      </c>
      <c r="C120" s="1">
        <v>106884729</v>
      </c>
      <c r="D120" s="1">
        <v>110895093</v>
      </c>
      <c r="E120" s="1"/>
      <c r="F120" s="1"/>
      <c r="G120" s="1"/>
      <c r="H120" s="1"/>
      <c r="I120" s="1"/>
      <c r="J120" s="1"/>
      <c r="K120" s="1"/>
      <c r="L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2:64" x14ac:dyDescent="0.45">
      <c r="B121" t="s">
        <v>20</v>
      </c>
      <c r="C121" s="1">
        <v>85110311</v>
      </c>
      <c r="D121" s="1">
        <v>89191404</v>
      </c>
      <c r="E121" s="1"/>
      <c r="F121" s="1"/>
      <c r="G121" s="1"/>
      <c r="H121" s="1"/>
      <c r="I121" s="1"/>
      <c r="J121" s="1"/>
      <c r="K121" s="1"/>
      <c r="L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2:64" x14ac:dyDescent="0.45">
      <c r="B122" t="s">
        <v>21</v>
      </c>
      <c r="C122" s="1">
        <v>77331807</v>
      </c>
      <c r="D122" s="1">
        <v>81359579</v>
      </c>
      <c r="E122" s="1"/>
      <c r="F122" s="1"/>
      <c r="G122" s="1"/>
      <c r="H122" s="1"/>
      <c r="I122" s="1"/>
      <c r="J122" s="1"/>
      <c r="K122" s="1"/>
      <c r="L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2:64" x14ac:dyDescent="0.45">
      <c r="B123" t="s">
        <v>22</v>
      </c>
      <c r="C123" s="1">
        <v>7778504</v>
      </c>
      <c r="D123" s="1">
        <v>7831826</v>
      </c>
      <c r="E123" s="1"/>
      <c r="F123" s="1"/>
      <c r="G123" s="1"/>
      <c r="H123" s="1"/>
      <c r="I123" s="1"/>
      <c r="J123" s="1"/>
      <c r="K123" s="1"/>
      <c r="L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2:64" x14ac:dyDescent="0.45">
      <c r="B124" t="s">
        <v>23</v>
      </c>
      <c r="C124" s="1">
        <v>6808019</v>
      </c>
      <c r="D124" s="1">
        <v>6506410</v>
      </c>
      <c r="E124" s="1"/>
      <c r="F124" s="1"/>
      <c r="G124" s="1"/>
      <c r="H124" s="1"/>
      <c r="I124" s="1"/>
      <c r="J124" s="1"/>
      <c r="K124" s="1"/>
      <c r="L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2:64" x14ac:dyDescent="0.45">
      <c r="B125" t="s">
        <v>24</v>
      </c>
      <c r="C125" s="1">
        <v>14966399</v>
      </c>
      <c r="D125" s="1">
        <v>15197279</v>
      </c>
      <c r="E125" s="1"/>
      <c r="F125" s="1"/>
      <c r="G125" s="1"/>
      <c r="H125" s="1"/>
      <c r="I125" s="1"/>
      <c r="J125" s="1"/>
      <c r="K125" s="1"/>
      <c r="L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2:64" x14ac:dyDescent="0.45">
      <c r="B126" t="s">
        <v>25</v>
      </c>
      <c r="C126" s="1">
        <v>30376372</v>
      </c>
      <c r="D126" s="1">
        <v>29536620</v>
      </c>
      <c r="E126" s="1"/>
      <c r="F126" s="1"/>
      <c r="G126" s="1"/>
      <c r="H126" s="1"/>
      <c r="I126" s="1"/>
      <c r="J126" s="1"/>
      <c r="K126" s="1"/>
      <c r="L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2:64" x14ac:dyDescent="0.45">
      <c r="B127" t="s">
        <v>26</v>
      </c>
      <c r="C127" s="1">
        <v>15719468</v>
      </c>
      <c r="D127" s="1">
        <v>14338348</v>
      </c>
      <c r="E127" s="1"/>
      <c r="F127" s="1"/>
      <c r="G127" s="1"/>
      <c r="H127" s="1"/>
      <c r="I127" s="1"/>
      <c r="J127" s="1"/>
      <c r="K127" s="1"/>
      <c r="L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2:64" x14ac:dyDescent="0.45">
      <c r="B128" t="s">
        <v>27</v>
      </c>
      <c r="C128" s="1">
        <v>10099367</v>
      </c>
      <c r="D128" s="1">
        <v>9305793</v>
      </c>
      <c r="E128" s="1"/>
      <c r="F128" s="1"/>
      <c r="G128" s="1"/>
      <c r="H128" s="1"/>
      <c r="I128" s="1"/>
      <c r="J128" s="1"/>
      <c r="K128" s="1"/>
      <c r="L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2:64" x14ac:dyDescent="0.45">
      <c r="B129" t="s">
        <v>28</v>
      </c>
      <c r="C129" s="1">
        <v>5620101</v>
      </c>
      <c r="D129" s="1">
        <v>5032555</v>
      </c>
      <c r="E129" s="1"/>
      <c r="F129" s="1"/>
      <c r="G129" s="1"/>
      <c r="H129" s="1"/>
      <c r="I129" s="1"/>
      <c r="J129" s="1"/>
      <c r="K129" s="1"/>
      <c r="L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2:64" x14ac:dyDescent="0.45">
      <c r="B130" t="s">
        <v>29</v>
      </c>
      <c r="C130" s="1">
        <v>14656904</v>
      </c>
      <c r="D130" s="1">
        <v>15198272</v>
      </c>
      <c r="E130" s="1"/>
      <c r="F130" s="1"/>
      <c r="G130" s="1"/>
      <c r="H130" s="1"/>
      <c r="I130" s="1"/>
      <c r="J130" s="1"/>
      <c r="K130" s="1"/>
      <c r="L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2:64" x14ac:dyDescent="0.45">
      <c r="B131" t="s">
        <v>30</v>
      </c>
      <c r="C131" s="1">
        <v>77925016</v>
      </c>
      <c r="D131" s="1">
        <v>78246308</v>
      </c>
      <c r="E131" s="1"/>
      <c r="F131" s="1"/>
      <c r="G131" s="1"/>
      <c r="H131" s="1"/>
      <c r="I131" s="1"/>
      <c r="J131" s="1"/>
      <c r="K131" s="1"/>
      <c r="L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2:64" x14ac:dyDescent="0.45">
      <c r="B132" t="s">
        <v>31</v>
      </c>
      <c r="C132" s="1">
        <v>43688244</v>
      </c>
      <c r="D132" s="1">
        <v>48384950</v>
      </c>
      <c r="E132" s="1"/>
      <c r="F132" s="1"/>
      <c r="G132" s="1"/>
      <c r="H132" s="1"/>
      <c r="I132" s="1"/>
      <c r="J132" s="1"/>
      <c r="K132" s="1"/>
      <c r="L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2:64" x14ac:dyDescent="0.45">
      <c r="B133" t="s">
        <v>32</v>
      </c>
      <c r="C133" s="1">
        <v>78004349</v>
      </c>
      <c r="D133" s="1">
        <v>71064482</v>
      </c>
      <c r="E133" s="1"/>
      <c r="F133" s="1"/>
      <c r="G133" s="1"/>
      <c r="H133" s="1"/>
      <c r="I133" s="1"/>
      <c r="J133" s="1"/>
      <c r="K133" s="1"/>
      <c r="L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2:64" x14ac:dyDescent="0.45">
      <c r="B134" t="s">
        <v>33</v>
      </c>
      <c r="C134" s="1">
        <v>71334192</v>
      </c>
      <c r="D134" s="1">
        <v>65154828</v>
      </c>
      <c r="E134" s="1"/>
      <c r="F134" s="1"/>
      <c r="G134" s="1"/>
      <c r="H134" s="1"/>
      <c r="I134" s="1"/>
      <c r="J134" s="1"/>
      <c r="K134" s="1"/>
      <c r="L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2:64" x14ac:dyDescent="0.45">
      <c r="B135" t="s">
        <v>34</v>
      </c>
      <c r="C135" s="1">
        <v>6670157</v>
      </c>
      <c r="D135" s="1">
        <v>5909654</v>
      </c>
      <c r="E135" s="1"/>
      <c r="F135" s="1"/>
      <c r="G135" s="1"/>
      <c r="H135" s="1"/>
      <c r="I135" s="1"/>
      <c r="J135" s="1"/>
      <c r="K135" s="1"/>
      <c r="L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2:64" x14ac:dyDescent="0.45">
      <c r="B136" t="s">
        <v>35</v>
      </c>
      <c r="C136" s="1">
        <v>24706286</v>
      </c>
      <c r="D136" s="1">
        <v>24796081</v>
      </c>
      <c r="E136" s="1"/>
      <c r="F136" s="1"/>
      <c r="G136" s="1"/>
      <c r="H136" s="1"/>
      <c r="I136" s="1"/>
      <c r="J136" s="1"/>
      <c r="K136" s="1"/>
      <c r="L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2:64" x14ac:dyDescent="0.45">
      <c r="B137" t="s">
        <v>36</v>
      </c>
      <c r="C137" s="1">
        <v>19437938</v>
      </c>
      <c r="D137" s="1">
        <v>19134482</v>
      </c>
      <c r="E137" s="1"/>
      <c r="F137" s="1"/>
      <c r="G137" s="1"/>
      <c r="H137" s="1"/>
      <c r="I137" s="1"/>
      <c r="J137" s="1"/>
      <c r="K137" s="1"/>
      <c r="L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2:64" x14ac:dyDescent="0.45">
      <c r="B138" t="s">
        <v>37</v>
      </c>
      <c r="C138" s="1">
        <v>2522897</v>
      </c>
      <c r="D138" s="1">
        <v>2553711</v>
      </c>
      <c r="E138" s="1"/>
      <c r="F138" s="1"/>
      <c r="G138" s="1"/>
      <c r="H138" s="1"/>
      <c r="I138" s="1"/>
      <c r="J138" s="1"/>
      <c r="K138" s="1"/>
      <c r="L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2:64" x14ac:dyDescent="0.45">
      <c r="B139" t="s">
        <v>38</v>
      </c>
      <c r="C139" s="1">
        <v>2745451</v>
      </c>
      <c r="D139" s="1">
        <v>3107888</v>
      </c>
      <c r="E139" s="1"/>
      <c r="F139" s="1"/>
      <c r="G139" s="1"/>
      <c r="H139" s="1"/>
      <c r="I139" s="1"/>
      <c r="J139" s="1"/>
      <c r="K139" s="1"/>
      <c r="L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2:64" x14ac:dyDescent="0.45">
      <c r="B140" t="s">
        <v>39</v>
      </c>
      <c r="C140" s="1">
        <v>30828950</v>
      </c>
      <c r="D140" s="1">
        <v>28406924</v>
      </c>
      <c r="E140" s="1"/>
      <c r="F140" s="1"/>
      <c r="G140" s="1"/>
      <c r="H140" s="1"/>
      <c r="I140" s="1"/>
      <c r="J140" s="1"/>
      <c r="K140" s="1"/>
      <c r="L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2:64" x14ac:dyDescent="0.45">
      <c r="B141" t="s">
        <v>40</v>
      </c>
      <c r="C141" s="1">
        <v>11401501</v>
      </c>
      <c r="D141" s="1">
        <v>10425968</v>
      </c>
      <c r="E141" s="1"/>
      <c r="F141" s="1"/>
      <c r="G141" s="1"/>
      <c r="H141" s="1"/>
      <c r="I141" s="1"/>
      <c r="J141" s="1"/>
      <c r="K141" s="1"/>
      <c r="L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2:64" x14ac:dyDescent="0.45">
      <c r="B142" t="s">
        <v>41</v>
      </c>
      <c r="C142" s="1">
        <v>19427449</v>
      </c>
      <c r="D142" s="1">
        <v>17980956</v>
      </c>
      <c r="E142" s="1"/>
      <c r="F142" s="1"/>
      <c r="G142" s="1"/>
      <c r="H142" s="1"/>
      <c r="I142" s="1"/>
      <c r="J142" s="1"/>
      <c r="K142" s="1"/>
      <c r="L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2:64" x14ac:dyDescent="0.45">
      <c r="B143" t="s">
        <v>42</v>
      </c>
      <c r="C143" t="s">
        <v>43</v>
      </c>
      <c r="D143" t="s">
        <v>43</v>
      </c>
      <c r="E143" s="1"/>
      <c r="F143" s="1"/>
      <c r="G143" s="1"/>
      <c r="H143" s="1"/>
      <c r="I143" s="1"/>
      <c r="J143" s="1"/>
      <c r="K143" s="1"/>
      <c r="L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2:64" x14ac:dyDescent="0.45">
      <c r="C144" s="1"/>
      <c r="D144" s="1"/>
      <c r="E144" s="1"/>
      <c r="F144" s="1"/>
      <c r="G144" s="1"/>
      <c r="H144" s="1"/>
      <c r="I144" s="1"/>
      <c r="J144" s="1"/>
      <c r="K144" s="1"/>
      <c r="L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x14ac:dyDescent="0.45">
      <c r="A145" t="s">
        <v>47</v>
      </c>
      <c r="B145" t="s">
        <v>6</v>
      </c>
      <c r="C145" s="1">
        <v>100191077</v>
      </c>
      <c r="D145" s="1">
        <v>108760522</v>
      </c>
      <c r="E145" s="1"/>
      <c r="F145" s="1"/>
      <c r="G145" s="1"/>
      <c r="H145" s="1"/>
      <c r="I145" s="1"/>
      <c r="J145" s="1"/>
      <c r="K145" s="1"/>
      <c r="L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x14ac:dyDescent="0.45">
      <c r="B146" t="s">
        <v>11</v>
      </c>
      <c r="C146" s="1">
        <v>33215493</v>
      </c>
      <c r="D146" s="1">
        <v>41688531</v>
      </c>
      <c r="E146" s="1"/>
      <c r="F146" s="1"/>
      <c r="G146" s="1"/>
      <c r="H146" s="1"/>
      <c r="I146" s="1"/>
      <c r="J146" s="1"/>
      <c r="K146" s="1"/>
      <c r="L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x14ac:dyDescent="0.45">
      <c r="B147" t="s">
        <v>12</v>
      </c>
      <c r="C147" s="1">
        <v>24486097</v>
      </c>
      <c r="D147" s="1">
        <v>32112685</v>
      </c>
      <c r="E147" s="1"/>
      <c r="F147" s="1"/>
      <c r="G147" s="1"/>
      <c r="H147" s="1"/>
      <c r="I147" s="1"/>
      <c r="J147" s="1"/>
      <c r="K147" s="1"/>
      <c r="L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x14ac:dyDescent="0.45">
      <c r="B148" t="s">
        <v>13</v>
      </c>
      <c r="C148" s="1">
        <v>21303770</v>
      </c>
      <c r="D148" s="1">
        <v>28758480</v>
      </c>
      <c r="E148" s="1"/>
      <c r="F148" s="1"/>
      <c r="G148" s="1"/>
      <c r="H148" s="1"/>
      <c r="I148" s="1"/>
      <c r="J148" s="1"/>
      <c r="K148" s="1"/>
      <c r="L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x14ac:dyDescent="0.45">
      <c r="B149" t="s">
        <v>14</v>
      </c>
      <c r="C149" s="1">
        <v>3182326</v>
      </c>
      <c r="D149" s="1">
        <v>3354205</v>
      </c>
      <c r="E149" s="1"/>
      <c r="F149" s="1"/>
      <c r="G149" s="1"/>
      <c r="H149" s="1"/>
      <c r="I149" s="1"/>
      <c r="J149" s="1"/>
      <c r="K149" s="1"/>
      <c r="L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x14ac:dyDescent="0.45">
      <c r="B150" t="s">
        <v>15</v>
      </c>
      <c r="C150" t="s">
        <v>16</v>
      </c>
      <c r="D150" t="s">
        <v>16</v>
      </c>
      <c r="E150" s="1"/>
      <c r="F150" s="1"/>
      <c r="G150" s="1"/>
      <c r="H150" s="1"/>
      <c r="I150" s="1"/>
      <c r="J150" s="1"/>
      <c r="K150" s="1"/>
      <c r="L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x14ac:dyDescent="0.45">
      <c r="B151" t="s">
        <v>17</v>
      </c>
      <c r="C151" s="1">
        <v>3128295</v>
      </c>
      <c r="D151" s="1">
        <v>3137052</v>
      </c>
      <c r="E151" s="1"/>
      <c r="F151" s="1"/>
      <c r="G151" s="1"/>
      <c r="H151" s="1"/>
      <c r="I151" s="1"/>
      <c r="J151" s="1"/>
      <c r="K151" s="1"/>
      <c r="L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x14ac:dyDescent="0.45">
      <c r="B152" t="s">
        <v>18</v>
      </c>
      <c r="C152" s="1">
        <v>9810078</v>
      </c>
      <c r="D152" s="1">
        <v>9923858</v>
      </c>
      <c r="E152" s="1"/>
      <c r="F152" s="1"/>
      <c r="G152" s="1"/>
      <c r="H152" s="1"/>
      <c r="I152" s="1"/>
      <c r="J152" s="1"/>
      <c r="K152" s="1"/>
      <c r="L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x14ac:dyDescent="0.45">
      <c r="B153" t="s">
        <v>19</v>
      </c>
      <c r="C153" s="1">
        <v>9315610</v>
      </c>
      <c r="D153" s="1">
        <v>9540928</v>
      </c>
      <c r="E153" s="1"/>
      <c r="F153" s="1"/>
      <c r="G153" s="1"/>
      <c r="H153" s="1"/>
      <c r="I153" s="1"/>
      <c r="J153" s="1"/>
      <c r="K153" s="1"/>
      <c r="L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x14ac:dyDescent="0.45">
      <c r="B154" t="s">
        <v>20</v>
      </c>
      <c r="C154" s="1">
        <v>5998025</v>
      </c>
      <c r="D154" s="1">
        <v>6099626</v>
      </c>
      <c r="E154" s="1"/>
      <c r="F154" s="1"/>
      <c r="G154" s="1"/>
      <c r="H154" s="1"/>
      <c r="I154" s="1"/>
      <c r="J154" s="1"/>
      <c r="K154" s="1"/>
      <c r="L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x14ac:dyDescent="0.45">
      <c r="B155" t="s">
        <v>21</v>
      </c>
      <c r="C155" s="1">
        <v>5407135</v>
      </c>
      <c r="D155" s="1">
        <v>5443366</v>
      </c>
      <c r="E155" s="1"/>
      <c r="F155" s="1"/>
      <c r="G155" s="1"/>
      <c r="H155" s="1"/>
      <c r="I155" s="1"/>
      <c r="J155" s="1"/>
      <c r="K155" s="1"/>
      <c r="L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x14ac:dyDescent="0.45">
      <c r="B156" t="s">
        <v>22</v>
      </c>
      <c r="C156" s="1">
        <v>590890</v>
      </c>
      <c r="D156" s="1">
        <v>656261</v>
      </c>
      <c r="E156" s="1"/>
      <c r="F156" s="1"/>
      <c r="G156" s="1"/>
      <c r="H156" s="1"/>
      <c r="I156" s="1"/>
      <c r="J156" s="1"/>
      <c r="K156" s="1"/>
      <c r="L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x14ac:dyDescent="0.45">
      <c r="B157" t="s">
        <v>23</v>
      </c>
      <c r="C157" s="1">
        <v>729301</v>
      </c>
      <c r="D157" s="1">
        <v>752700</v>
      </c>
      <c r="E157" s="1"/>
      <c r="F157" s="1"/>
      <c r="G157" s="1"/>
      <c r="H157" s="1"/>
      <c r="I157" s="1"/>
      <c r="J157" s="1"/>
      <c r="K157" s="1"/>
      <c r="L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x14ac:dyDescent="0.45">
      <c r="B158" t="s">
        <v>24</v>
      </c>
      <c r="C158" s="1">
        <v>2588284</v>
      </c>
      <c r="D158" s="1">
        <v>2688601</v>
      </c>
      <c r="E158" s="1"/>
      <c r="F158" s="1"/>
      <c r="G158" s="1"/>
      <c r="H158" s="1"/>
      <c r="I158" s="1"/>
      <c r="J158" s="1"/>
      <c r="K158" s="1"/>
      <c r="L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x14ac:dyDescent="0.45">
      <c r="B159" t="s">
        <v>25</v>
      </c>
      <c r="C159" s="1">
        <v>6482720</v>
      </c>
      <c r="D159" s="1">
        <v>6156885</v>
      </c>
      <c r="E159" s="1"/>
      <c r="F159" s="1"/>
      <c r="G159" s="1"/>
      <c r="H159" s="1"/>
      <c r="I159" s="1"/>
      <c r="J159" s="1"/>
      <c r="K159" s="1"/>
      <c r="L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x14ac:dyDescent="0.45">
      <c r="B160" t="s">
        <v>26</v>
      </c>
      <c r="C160" s="1">
        <v>4130227</v>
      </c>
      <c r="D160" s="1">
        <v>3930842</v>
      </c>
      <c r="E160" s="1"/>
      <c r="F160" s="1"/>
      <c r="G160" s="1"/>
      <c r="H160" s="1"/>
      <c r="I160" s="1"/>
      <c r="J160" s="1"/>
      <c r="K160" s="1"/>
      <c r="L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2:64" x14ac:dyDescent="0.45">
      <c r="B161" t="s">
        <v>27</v>
      </c>
      <c r="C161" s="1">
        <v>2587907</v>
      </c>
      <c r="D161" s="1">
        <v>2488151</v>
      </c>
      <c r="E161" s="1"/>
      <c r="F161" s="1"/>
      <c r="G161" s="1"/>
      <c r="H161" s="1"/>
      <c r="I161" s="1"/>
      <c r="J161" s="1"/>
      <c r="K161" s="1"/>
      <c r="L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2:64" x14ac:dyDescent="0.45">
      <c r="B162" t="s">
        <v>28</v>
      </c>
      <c r="C162" s="1">
        <v>1542320</v>
      </c>
      <c r="D162" s="1">
        <v>1442690</v>
      </c>
      <c r="E162" s="1"/>
      <c r="F162" s="1"/>
      <c r="G162" s="1"/>
      <c r="H162" s="1"/>
      <c r="I162" s="1"/>
      <c r="J162" s="1"/>
      <c r="K162" s="1"/>
      <c r="L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2:64" x14ac:dyDescent="0.45">
      <c r="B163" t="s">
        <v>29</v>
      </c>
      <c r="C163" s="1">
        <v>2352493</v>
      </c>
      <c r="D163" s="1">
        <v>2226044</v>
      </c>
      <c r="E163" s="1"/>
      <c r="F163" s="1"/>
      <c r="G163" s="1"/>
      <c r="H163" s="1"/>
      <c r="I163" s="1"/>
      <c r="J163" s="1"/>
      <c r="K163" s="1"/>
      <c r="L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2:64" x14ac:dyDescent="0.45">
      <c r="B164" t="s">
        <v>30</v>
      </c>
      <c r="C164" s="1">
        <v>12469383</v>
      </c>
      <c r="D164" s="1">
        <v>11792784</v>
      </c>
      <c r="E164" s="1"/>
      <c r="F164" s="1"/>
      <c r="G164" s="1"/>
      <c r="H164" s="1"/>
      <c r="I164" s="1"/>
      <c r="J164" s="1"/>
      <c r="K164" s="1"/>
      <c r="L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2:64" x14ac:dyDescent="0.45">
      <c r="B165" t="s">
        <v>31</v>
      </c>
      <c r="C165" s="1">
        <v>7135235</v>
      </c>
      <c r="D165" s="1">
        <v>7822924</v>
      </c>
      <c r="E165" s="1"/>
      <c r="F165" s="1"/>
      <c r="G165" s="1"/>
      <c r="H165" s="1"/>
      <c r="I165" s="1"/>
      <c r="J165" s="1"/>
      <c r="K165" s="1"/>
      <c r="L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2:64" x14ac:dyDescent="0.45">
      <c r="B166" t="s">
        <v>32</v>
      </c>
      <c r="C166" s="1">
        <v>3987972</v>
      </c>
      <c r="D166" s="1">
        <v>3728851</v>
      </c>
      <c r="E166" s="1"/>
      <c r="F166" s="1"/>
      <c r="G166" s="1"/>
      <c r="H166" s="1"/>
      <c r="I166" s="1"/>
      <c r="J166" s="1"/>
      <c r="K166" s="1"/>
      <c r="L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2:64" x14ac:dyDescent="0.45">
      <c r="B167" t="s">
        <v>33</v>
      </c>
      <c r="C167" s="1">
        <v>3801628</v>
      </c>
      <c r="D167" s="1">
        <v>3542462</v>
      </c>
      <c r="E167" s="1"/>
      <c r="F167" s="1"/>
      <c r="G167" s="1"/>
      <c r="H167" s="1"/>
      <c r="I167" s="1"/>
      <c r="J167" s="1"/>
      <c r="K167" s="1"/>
      <c r="L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2:64" x14ac:dyDescent="0.45">
      <c r="B168" t="s">
        <v>34</v>
      </c>
      <c r="C168" s="1">
        <v>186344</v>
      </c>
      <c r="D168" s="1">
        <v>186388</v>
      </c>
      <c r="E168" s="1"/>
      <c r="F168" s="1"/>
      <c r="G168" s="1"/>
      <c r="H168" s="1"/>
      <c r="I168" s="1"/>
      <c r="J168" s="1"/>
      <c r="K168" s="1"/>
      <c r="L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2:64" x14ac:dyDescent="0.45">
      <c r="B169" t="s">
        <v>35</v>
      </c>
      <c r="C169" s="1">
        <v>9372662</v>
      </c>
      <c r="D169" s="1">
        <v>9473474</v>
      </c>
      <c r="E169" s="1"/>
      <c r="F169" s="1"/>
      <c r="G169" s="1"/>
      <c r="H169" s="1"/>
      <c r="I169" s="1"/>
      <c r="J169" s="1"/>
      <c r="K169" s="1"/>
      <c r="L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2:64" x14ac:dyDescent="0.45">
      <c r="B170" t="s">
        <v>36</v>
      </c>
      <c r="C170" s="1">
        <v>6508279</v>
      </c>
      <c r="D170" s="1">
        <v>6519137</v>
      </c>
      <c r="E170" s="1"/>
      <c r="F170" s="1"/>
      <c r="G170" s="1"/>
      <c r="H170" s="1"/>
      <c r="I170" s="1"/>
      <c r="J170" s="1"/>
      <c r="K170" s="1"/>
      <c r="L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2:64" x14ac:dyDescent="0.45">
      <c r="B171" t="s">
        <v>37</v>
      </c>
      <c r="C171" s="1">
        <v>1192909</v>
      </c>
      <c r="D171" s="1">
        <v>1279850</v>
      </c>
      <c r="E171" s="1"/>
      <c r="F171" s="1"/>
      <c r="G171" s="1"/>
      <c r="H171" s="1"/>
      <c r="I171" s="1"/>
      <c r="J171" s="1"/>
      <c r="K171" s="1"/>
      <c r="L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2:64" x14ac:dyDescent="0.45">
      <c r="B172" t="s">
        <v>38</v>
      </c>
      <c r="C172" s="1">
        <v>1671474</v>
      </c>
      <c r="D172" s="1">
        <v>1674487</v>
      </c>
      <c r="E172" s="1"/>
      <c r="F172" s="1"/>
      <c r="G172" s="1"/>
      <c r="H172" s="1"/>
      <c r="I172" s="1"/>
      <c r="J172" s="1"/>
      <c r="K172" s="1"/>
      <c r="L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2:64" x14ac:dyDescent="0.45">
      <c r="B173" t="s">
        <v>39</v>
      </c>
      <c r="C173" s="1">
        <v>8401924</v>
      </c>
      <c r="D173" s="1">
        <v>8632288</v>
      </c>
      <c r="E173" s="1"/>
      <c r="F173" s="1"/>
      <c r="G173" s="1"/>
      <c r="H173" s="1"/>
      <c r="I173" s="1"/>
      <c r="J173" s="1"/>
      <c r="K173" s="1"/>
      <c r="L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2:64" x14ac:dyDescent="0.45">
      <c r="B174" t="s">
        <v>40</v>
      </c>
      <c r="C174" s="1">
        <v>4720849</v>
      </c>
      <c r="D174" s="1">
        <v>4774344</v>
      </c>
      <c r="E174" s="1"/>
      <c r="F174" s="1"/>
      <c r="G174" s="1"/>
      <c r="H174" s="1"/>
      <c r="I174" s="1"/>
      <c r="J174" s="1"/>
      <c r="K174" s="1"/>
      <c r="L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2:64" x14ac:dyDescent="0.45">
      <c r="B175" t="s">
        <v>41</v>
      </c>
      <c r="C175" s="1">
        <v>3681075</v>
      </c>
      <c r="D175" s="1">
        <v>3857944</v>
      </c>
      <c r="E175" s="1"/>
      <c r="F175" s="1"/>
      <c r="G175" s="1"/>
      <c r="H175" s="1"/>
      <c r="I175" s="1"/>
      <c r="J175" s="1"/>
      <c r="K175" s="1"/>
      <c r="L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2:64" x14ac:dyDescent="0.45">
      <c r="B176" t="s">
        <v>42</v>
      </c>
      <c r="C176" t="s">
        <v>43</v>
      </c>
      <c r="D176" t="s">
        <v>43</v>
      </c>
      <c r="E176" s="1"/>
      <c r="F176" s="1"/>
      <c r="G176" s="1"/>
      <c r="H176" s="1"/>
      <c r="I176" s="1"/>
      <c r="J176" s="1"/>
      <c r="K176" s="1"/>
      <c r="L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x14ac:dyDescent="0.45">
      <c r="C177" s="1"/>
      <c r="D177" s="1"/>
      <c r="E177" s="1"/>
      <c r="F177" s="1"/>
      <c r="G177" s="1"/>
      <c r="H177" s="1"/>
      <c r="I177" s="1"/>
      <c r="J177" s="1"/>
      <c r="K177" s="1"/>
      <c r="L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x14ac:dyDescent="0.45">
      <c r="A178" t="s">
        <v>48</v>
      </c>
      <c r="B178" t="s">
        <v>6</v>
      </c>
      <c r="C178" s="1">
        <v>590795761</v>
      </c>
      <c r="D178" s="1">
        <v>613387424</v>
      </c>
      <c r="E178" s="1"/>
      <c r="F178" s="1"/>
      <c r="G178" s="1"/>
      <c r="H178" s="1"/>
      <c r="I178" s="1"/>
      <c r="J178" s="1"/>
      <c r="K178" s="1"/>
      <c r="L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x14ac:dyDescent="0.45">
      <c r="B179" t="s">
        <v>11</v>
      </c>
      <c r="C179" s="1">
        <v>171297809</v>
      </c>
      <c r="D179" s="1">
        <v>189272547</v>
      </c>
      <c r="E179" s="1"/>
      <c r="F179" s="1"/>
      <c r="G179" s="1"/>
      <c r="H179" s="1"/>
      <c r="I179" s="1"/>
      <c r="J179" s="1"/>
      <c r="K179" s="1"/>
      <c r="L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x14ac:dyDescent="0.45">
      <c r="B180" t="s">
        <v>12</v>
      </c>
      <c r="C180" s="1">
        <v>150669444</v>
      </c>
      <c r="D180" s="1">
        <v>168181320</v>
      </c>
      <c r="E180" s="1"/>
      <c r="F180" s="1"/>
      <c r="G180" s="1"/>
      <c r="H180" s="1"/>
      <c r="I180" s="1"/>
      <c r="J180" s="1"/>
      <c r="K180" s="1"/>
      <c r="L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x14ac:dyDescent="0.45">
      <c r="B181" t="s">
        <v>13</v>
      </c>
      <c r="C181" s="1">
        <v>132261914</v>
      </c>
      <c r="D181" s="1">
        <v>149504112</v>
      </c>
      <c r="E181" s="1"/>
      <c r="F181" s="1"/>
      <c r="G181" s="1"/>
      <c r="H181" s="1"/>
      <c r="I181" s="1"/>
      <c r="J181" s="1"/>
      <c r="K181" s="1"/>
      <c r="L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x14ac:dyDescent="0.45">
      <c r="B182" t="s">
        <v>14</v>
      </c>
      <c r="C182" s="1">
        <v>18407530</v>
      </c>
      <c r="D182" s="1">
        <v>18677209</v>
      </c>
      <c r="E182" s="1"/>
      <c r="F182" s="1"/>
      <c r="G182" s="1"/>
      <c r="H182" s="1"/>
      <c r="I182" s="1"/>
      <c r="J182" s="1"/>
      <c r="K182" s="1"/>
      <c r="L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x14ac:dyDescent="0.45">
      <c r="B183" t="s">
        <v>15</v>
      </c>
      <c r="C183" t="s">
        <v>16</v>
      </c>
      <c r="D183" t="s">
        <v>16</v>
      </c>
      <c r="E183" s="1"/>
      <c r="F183" s="1"/>
      <c r="G183" s="1"/>
      <c r="H183" s="1"/>
      <c r="I183" s="1"/>
      <c r="J183" s="1"/>
      <c r="K183" s="1"/>
      <c r="L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x14ac:dyDescent="0.45">
      <c r="B184" t="s">
        <v>17</v>
      </c>
      <c r="C184" s="1">
        <v>9071004</v>
      </c>
      <c r="D184" s="1">
        <v>9693431</v>
      </c>
      <c r="E184" s="1"/>
      <c r="F184" s="1"/>
      <c r="G184" s="1"/>
      <c r="H184" s="1"/>
      <c r="I184" s="1"/>
      <c r="J184" s="1"/>
      <c r="K184" s="1"/>
      <c r="L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x14ac:dyDescent="0.45">
      <c r="B185" t="s">
        <v>18</v>
      </c>
      <c r="C185" s="1">
        <v>35250534</v>
      </c>
      <c r="D185" s="1">
        <v>32704355</v>
      </c>
      <c r="E185" s="1"/>
      <c r="F185" s="1"/>
      <c r="G185" s="1"/>
      <c r="H185" s="1"/>
      <c r="I185" s="1"/>
      <c r="J185" s="1"/>
      <c r="K185" s="1"/>
      <c r="L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x14ac:dyDescent="0.45">
      <c r="B186" t="s">
        <v>19</v>
      </c>
      <c r="C186" s="1">
        <v>106514371</v>
      </c>
      <c r="D186" s="1">
        <v>110742739</v>
      </c>
      <c r="E186" s="1"/>
      <c r="F186" s="1"/>
      <c r="G186" s="1"/>
      <c r="H186" s="1"/>
      <c r="I186" s="1"/>
      <c r="J186" s="1"/>
      <c r="K186" s="1"/>
      <c r="L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x14ac:dyDescent="0.45">
      <c r="B187" t="s">
        <v>20</v>
      </c>
      <c r="C187" s="1">
        <v>84893628</v>
      </c>
      <c r="D187" s="1">
        <v>89164240</v>
      </c>
      <c r="E187" s="1"/>
      <c r="F187" s="1"/>
      <c r="G187" s="1"/>
      <c r="H187" s="1"/>
      <c r="I187" s="1"/>
      <c r="J187" s="1"/>
      <c r="K187" s="1"/>
      <c r="L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x14ac:dyDescent="0.45">
      <c r="B188" t="s">
        <v>21</v>
      </c>
      <c r="C188" s="1">
        <v>77098067</v>
      </c>
      <c r="D188" s="1">
        <v>81381290</v>
      </c>
      <c r="E188" s="1"/>
      <c r="F188" s="1"/>
      <c r="G188" s="1"/>
      <c r="H188" s="1"/>
      <c r="I188" s="1"/>
      <c r="J188" s="1"/>
      <c r="K188" s="1"/>
      <c r="L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x14ac:dyDescent="0.45">
      <c r="B189" t="s">
        <v>22</v>
      </c>
      <c r="C189" s="1">
        <v>7795561</v>
      </c>
      <c r="D189" s="1">
        <v>7782950</v>
      </c>
      <c r="E189" s="1"/>
      <c r="F189" s="1"/>
      <c r="G189" s="1"/>
      <c r="H189" s="1"/>
      <c r="I189" s="1"/>
      <c r="J189" s="1"/>
      <c r="K189" s="1"/>
      <c r="L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x14ac:dyDescent="0.45">
      <c r="B190" t="s">
        <v>23</v>
      </c>
      <c r="C190" s="1">
        <v>6742516</v>
      </c>
      <c r="D190" s="1">
        <v>6476520</v>
      </c>
      <c r="E190" s="1"/>
      <c r="F190" s="1"/>
      <c r="G190" s="1"/>
      <c r="H190" s="1"/>
      <c r="I190" s="1"/>
      <c r="J190" s="1"/>
      <c r="K190" s="1"/>
      <c r="L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x14ac:dyDescent="0.45">
      <c r="B191" t="s">
        <v>24</v>
      </c>
      <c r="C191" s="1">
        <v>14878227</v>
      </c>
      <c r="D191" s="1">
        <v>15101979</v>
      </c>
      <c r="E191" s="1"/>
      <c r="F191" s="1"/>
      <c r="G191" s="1"/>
      <c r="H191" s="1"/>
      <c r="I191" s="1"/>
      <c r="J191" s="1"/>
      <c r="K191" s="1"/>
      <c r="L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x14ac:dyDescent="0.45">
      <c r="B192" t="s">
        <v>25</v>
      </c>
      <c r="C192" s="1">
        <v>29445819</v>
      </c>
      <c r="D192" s="1">
        <v>29891026</v>
      </c>
      <c r="E192" s="1"/>
      <c r="F192" s="1"/>
      <c r="G192" s="1"/>
      <c r="H192" s="1"/>
      <c r="I192" s="1"/>
      <c r="J192" s="1"/>
      <c r="K192" s="1"/>
      <c r="L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2:64" x14ac:dyDescent="0.45">
      <c r="B193" t="s">
        <v>26</v>
      </c>
      <c r="C193" s="1">
        <v>15070748</v>
      </c>
      <c r="D193" s="1">
        <v>14511658</v>
      </c>
      <c r="E193" s="1"/>
      <c r="F193" s="1"/>
      <c r="G193" s="1"/>
      <c r="H193" s="1"/>
      <c r="I193" s="1"/>
      <c r="J193" s="1"/>
      <c r="K193" s="1"/>
      <c r="L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2:64" x14ac:dyDescent="0.45">
      <c r="B194" t="s">
        <v>27</v>
      </c>
      <c r="C194" s="1">
        <v>9573662</v>
      </c>
      <c r="D194" s="1">
        <v>9405184</v>
      </c>
      <c r="E194" s="1"/>
      <c r="F194" s="1"/>
      <c r="G194" s="1"/>
      <c r="H194" s="1"/>
      <c r="I194" s="1"/>
      <c r="J194" s="1"/>
      <c r="K194" s="1"/>
      <c r="L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2:64" x14ac:dyDescent="0.45">
      <c r="B195" t="s">
        <v>28</v>
      </c>
      <c r="C195" s="1">
        <v>5497086</v>
      </c>
      <c r="D195" s="1">
        <v>5106474</v>
      </c>
      <c r="E195" s="1"/>
      <c r="F195" s="1"/>
      <c r="G195" s="1"/>
      <c r="H195" s="1"/>
      <c r="I195" s="1"/>
      <c r="J195" s="1"/>
      <c r="K195" s="1"/>
      <c r="L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2:64" x14ac:dyDescent="0.45">
      <c r="B196" t="s">
        <v>29</v>
      </c>
      <c r="C196" s="1">
        <v>14375071</v>
      </c>
      <c r="D196" s="1">
        <v>15379368</v>
      </c>
      <c r="E196" s="1"/>
      <c r="F196" s="1"/>
      <c r="G196" s="1"/>
      <c r="H196" s="1"/>
      <c r="I196" s="1"/>
      <c r="J196" s="1"/>
      <c r="K196" s="1"/>
      <c r="L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2:64" x14ac:dyDescent="0.45">
      <c r="B197" t="s">
        <v>30</v>
      </c>
      <c r="C197" s="1">
        <v>75603073</v>
      </c>
      <c r="D197" s="1">
        <v>78866897</v>
      </c>
      <c r="E197" s="1"/>
      <c r="F197" s="1"/>
      <c r="G197" s="1"/>
      <c r="H197" s="1"/>
      <c r="I197" s="1"/>
      <c r="J197" s="1"/>
      <c r="K197" s="1"/>
      <c r="L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2:64" x14ac:dyDescent="0.45">
      <c r="B198" t="s">
        <v>31</v>
      </c>
      <c r="C198" s="1">
        <v>43092004</v>
      </c>
      <c r="D198" s="1">
        <v>47705862</v>
      </c>
      <c r="E198" s="1"/>
      <c r="F198" s="1"/>
      <c r="G198" s="1"/>
      <c r="H198" s="1"/>
      <c r="I198" s="1"/>
      <c r="J198" s="1"/>
      <c r="K198" s="1"/>
      <c r="L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2:64" x14ac:dyDescent="0.45">
      <c r="B199" t="s">
        <v>32</v>
      </c>
      <c r="C199" s="1">
        <v>76676676</v>
      </c>
      <c r="D199" s="1">
        <v>71320922</v>
      </c>
      <c r="E199" s="1"/>
      <c r="F199" s="1"/>
      <c r="G199" s="1"/>
      <c r="H199" s="1"/>
      <c r="I199" s="1"/>
      <c r="J199" s="1"/>
      <c r="K199" s="1"/>
      <c r="L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2:64" x14ac:dyDescent="0.45">
      <c r="B200" t="s">
        <v>33</v>
      </c>
      <c r="C200" s="1">
        <v>70010483</v>
      </c>
      <c r="D200" s="1">
        <v>65404605</v>
      </c>
      <c r="E200" s="1"/>
      <c r="F200" s="1"/>
      <c r="G200" s="1"/>
      <c r="H200" s="1"/>
      <c r="I200" s="1"/>
      <c r="J200" s="1"/>
      <c r="K200" s="1"/>
      <c r="L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2:64" x14ac:dyDescent="0.45">
      <c r="B201" t="s">
        <v>34</v>
      </c>
      <c r="C201" s="1">
        <v>6666192</v>
      </c>
      <c r="D201" s="1">
        <v>5916316</v>
      </c>
      <c r="E201" s="1"/>
      <c r="F201" s="1"/>
      <c r="G201" s="1"/>
      <c r="H201" s="1"/>
      <c r="I201" s="1"/>
      <c r="J201" s="1"/>
      <c r="K201" s="1"/>
      <c r="L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2:64" x14ac:dyDescent="0.45">
      <c r="B202" t="s">
        <v>35</v>
      </c>
      <c r="C202" s="1">
        <v>23455496</v>
      </c>
      <c r="D202" s="1">
        <v>24684725</v>
      </c>
      <c r="E202" s="1"/>
      <c r="F202" s="1"/>
      <c r="G202" s="1"/>
      <c r="H202" s="1"/>
      <c r="I202" s="1"/>
      <c r="J202" s="1"/>
      <c r="K202" s="1"/>
      <c r="L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2:64" x14ac:dyDescent="0.45">
      <c r="B203" t="s">
        <v>36</v>
      </c>
      <c r="C203" s="1">
        <v>18244615</v>
      </c>
      <c r="D203" s="1">
        <v>19126942</v>
      </c>
      <c r="E203" s="1"/>
      <c r="F203" s="1"/>
      <c r="G203" s="1"/>
      <c r="H203" s="1"/>
      <c r="I203" s="1"/>
      <c r="J203" s="1"/>
      <c r="K203" s="1"/>
      <c r="L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2:64" x14ac:dyDescent="0.45">
      <c r="B204" t="s">
        <v>37</v>
      </c>
      <c r="C204" s="1">
        <v>2237455</v>
      </c>
      <c r="D204" s="1">
        <v>2449786</v>
      </c>
      <c r="E204" s="1"/>
      <c r="F204" s="1"/>
      <c r="G204" s="1"/>
      <c r="H204" s="1"/>
      <c r="I204" s="1"/>
      <c r="J204" s="1"/>
      <c r="K204" s="1"/>
      <c r="L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2:64" x14ac:dyDescent="0.45">
      <c r="B205" t="s">
        <v>38</v>
      </c>
      <c r="C205" s="1">
        <v>2973426</v>
      </c>
      <c r="D205" s="1">
        <v>3107997</v>
      </c>
      <c r="E205" s="1"/>
      <c r="F205" s="1"/>
      <c r="G205" s="1"/>
      <c r="H205" s="1"/>
      <c r="I205" s="1"/>
      <c r="J205" s="1"/>
      <c r="K205" s="1"/>
      <c r="L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2:64" x14ac:dyDescent="0.45">
      <c r="B206" t="s">
        <v>39</v>
      </c>
      <c r="C206" s="1">
        <v>29459980</v>
      </c>
      <c r="D206" s="1">
        <v>28198351</v>
      </c>
      <c r="E206" s="1"/>
      <c r="F206" s="1"/>
      <c r="G206" s="1"/>
      <c r="H206" s="1"/>
      <c r="I206" s="1"/>
      <c r="J206" s="1"/>
      <c r="K206" s="1"/>
      <c r="L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2:64" x14ac:dyDescent="0.45">
      <c r="B207" t="s">
        <v>40</v>
      </c>
      <c r="C207" s="1">
        <v>10490256</v>
      </c>
      <c r="D207" s="1">
        <v>10376479</v>
      </c>
      <c r="E207" s="1"/>
      <c r="F207" s="1"/>
      <c r="G207" s="1"/>
      <c r="H207" s="1"/>
      <c r="I207" s="1"/>
      <c r="J207" s="1"/>
      <c r="K207" s="1"/>
      <c r="L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2:64" x14ac:dyDescent="0.45">
      <c r="B208" t="s">
        <v>41</v>
      </c>
      <c r="C208" s="1">
        <v>18969724</v>
      </c>
      <c r="D208" s="1">
        <v>17821872</v>
      </c>
      <c r="E208" s="1"/>
      <c r="F208" s="1"/>
      <c r="G208" s="1"/>
      <c r="H208" s="1"/>
      <c r="I208" s="1"/>
      <c r="J208" s="1"/>
      <c r="K208" s="1"/>
      <c r="L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x14ac:dyDescent="0.45">
      <c r="B209" t="s">
        <v>42</v>
      </c>
      <c r="C209" t="s">
        <v>43</v>
      </c>
      <c r="D209" t="s">
        <v>43</v>
      </c>
      <c r="E209" s="1"/>
      <c r="F209" s="1"/>
      <c r="G209" s="1"/>
      <c r="H209" s="1"/>
      <c r="I209" s="1"/>
      <c r="J209" s="1"/>
      <c r="K209" s="1"/>
      <c r="L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x14ac:dyDescent="0.45">
      <c r="C210" s="1"/>
      <c r="D210" s="1"/>
      <c r="E210" s="1"/>
      <c r="F210" s="1"/>
      <c r="G210" s="1"/>
      <c r="H210" s="1"/>
      <c r="I210" s="1"/>
      <c r="J210" s="1"/>
      <c r="K210" s="1"/>
      <c r="L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x14ac:dyDescent="0.45">
      <c r="A211" t="s">
        <v>49</v>
      </c>
      <c r="B211" t="s">
        <v>6</v>
      </c>
      <c r="C211" s="1">
        <v>82913630</v>
      </c>
      <c r="D211" s="1">
        <v>84747793</v>
      </c>
      <c r="E211" s="1"/>
      <c r="F211" s="1"/>
      <c r="G211" s="1"/>
      <c r="H211" s="1"/>
      <c r="I211" s="1"/>
      <c r="J211" s="1"/>
      <c r="K211" s="1"/>
      <c r="L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x14ac:dyDescent="0.45">
      <c r="B212" t="s">
        <v>11</v>
      </c>
      <c r="C212" s="1">
        <v>15735068</v>
      </c>
      <c r="D212" s="1">
        <v>16490499</v>
      </c>
      <c r="E212" s="1"/>
      <c r="F212" s="1"/>
      <c r="G212" s="1"/>
      <c r="H212" s="1"/>
      <c r="I212" s="1"/>
      <c r="J212" s="1"/>
      <c r="K212" s="1"/>
      <c r="L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x14ac:dyDescent="0.45">
      <c r="B213" t="s">
        <v>12</v>
      </c>
      <c r="C213" s="1">
        <v>11624264</v>
      </c>
      <c r="D213" s="1">
        <v>12357002</v>
      </c>
      <c r="E213" s="1"/>
      <c r="F213" s="1"/>
      <c r="G213" s="1"/>
      <c r="H213" s="1"/>
      <c r="I213" s="1"/>
      <c r="J213" s="1"/>
      <c r="K213" s="1"/>
      <c r="L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x14ac:dyDescent="0.45">
      <c r="B214" t="s">
        <v>13</v>
      </c>
      <c r="C214" s="1">
        <v>10582160</v>
      </c>
      <c r="D214" s="1">
        <v>11265626</v>
      </c>
      <c r="E214" s="1"/>
      <c r="F214" s="1"/>
      <c r="G214" s="1"/>
      <c r="H214" s="1"/>
      <c r="I214" s="1"/>
      <c r="J214" s="1"/>
      <c r="K214" s="1"/>
      <c r="L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x14ac:dyDescent="0.45">
      <c r="B215" t="s">
        <v>14</v>
      </c>
      <c r="C215" s="1">
        <v>1042104</v>
      </c>
      <c r="D215" s="1">
        <v>1091376</v>
      </c>
      <c r="E215" s="1"/>
      <c r="F215" s="1"/>
      <c r="G215" s="1"/>
      <c r="H215" s="1"/>
      <c r="I215" s="1"/>
      <c r="J215" s="1"/>
      <c r="K215" s="1"/>
      <c r="L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x14ac:dyDescent="0.45">
      <c r="B216" t="s">
        <v>15</v>
      </c>
      <c r="C216" t="s">
        <v>16</v>
      </c>
      <c r="D216" t="s">
        <v>16</v>
      </c>
      <c r="E216" s="1"/>
      <c r="F216" s="1"/>
      <c r="G216" s="1"/>
      <c r="H216" s="1"/>
      <c r="I216" s="1"/>
      <c r="J216" s="1"/>
      <c r="K216" s="1"/>
      <c r="L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x14ac:dyDescent="0.45">
      <c r="B217" t="s">
        <v>17</v>
      </c>
      <c r="C217" s="1">
        <v>2432842</v>
      </c>
      <c r="D217" s="1">
        <v>2525675</v>
      </c>
      <c r="E217" s="1"/>
      <c r="F217" s="1"/>
      <c r="G217" s="1"/>
      <c r="H217" s="1"/>
      <c r="I217" s="1"/>
      <c r="J217" s="1"/>
      <c r="K217" s="1"/>
      <c r="L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x14ac:dyDescent="0.45">
      <c r="B218" t="s">
        <v>18</v>
      </c>
      <c r="C218" s="1">
        <v>6894589</v>
      </c>
      <c r="D218" s="1">
        <v>6905668</v>
      </c>
      <c r="E218" s="1"/>
      <c r="F218" s="1"/>
      <c r="G218" s="1"/>
      <c r="H218" s="1"/>
      <c r="I218" s="1"/>
      <c r="J218" s="1"/>
      <c r="K218" s="1"/>
      <c r="L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x14ac:dyDescent="0.45">
      <c r="B219" t="s">
        <v>19</v>
      </c>
      <c r="C219" s="1">
        <v>16458922</v>
      </c>
      <c r="D219" s="1">
        <v>16936090</v>
      </c>
      <c r="E219" s="1"/>
      <c r="F219" s="1"/>
      <c r="G219" s="1"/>
      <c r="H219" s="1"/>
      <c r="I219" s="1"/>
      <c r="J219" s="1"/>
      <c r="K219" s="1"/>
      <c r="L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x14ac:dyDescent="0.45">
      <c r="B220" t="s">
        <v>20</v>
      </c>
      <c r="C220" s="1">
        <v>12453143</v>
      </c>
      <c r="D220" s="1">
        <v>12894601</v>
      </c>
      <c r="E220" s="1"/>
      <c r="F220" s="1"/>
      <c r="G220" s="1"/>
      <c r="H220" s="1"/>
      <c r="I220" s="1"/>
      <c r="J220" s="1"/>
      <c r="K220" s="1"/>
      <c r="L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x14ac:dyDescent="0.45">
      <c r="B221" t="s">
        <v>21</v>
      </c>
      <c r="C221" s="1">
        <v>11610465</v>
      </c>
      <c r="D221" s="1">
        <v>12047770</v>
      </c>
      <c r="E221" s="1"/>
      <c r="F221" s="1"/>
      <c r="G221" s="1"/>
      <c r="H221" s="1"/>
      <c r="I221" s="1"/>
      <c r="J221" s="1"/>
      <c r="K221" s="1"/>
      <c r="L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x14ac:dyDescent="0.45">
      <c r="B222" t="s">
        <v>22</v>
      </c>
      <c r="C222" s="1">
        <v>842679</v>
      </c>
      <c r="D222" s="1">
        <v>846830</v>
      </c>
      <c r="E222" s="1"/>
      <c r="F222" s="1"/>
      <c r="G222" s="1"/>
      <c r="H222" s="1"/>
      <c r="I222" s="1"/>
      <c r="J222" s="1"/>
      <c r="K222" s="1"/>
      <c r="L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x14ac:dyDescent="0.45">
      <c r="B223" t="s">
        <v>23</v>
      </c>
      <c r="C223" s="1">
        <v>2083302</v>
      </c>
      <c r="D223" s="1">
        <v>2112886</v>
      </c>
      <c r="E223" s="1"/>
      <c r="F223" s="1"/>
      <c r="G223" s="1"/>
      <c r="H223" s="1"/>
      <c r="I223" s="1"/>
      <c r="J223" s="1"/>
      <c r="K223" s="1"/>
      <c r="L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x14ac:dyDescent="0.45">
      <c r="B224" t="s">
        <v>24</v>
      </c>
      <c r="C224" s="1">
        <v>1922476</v>
      </c>
      <c r="D224" s="1">
        <v>1928603</v>
      </c>
      <c r="E224" s="1"/>
      <c r="F224" s="1"/>
      <c r="G224" s="1"/>
      <c r="H224" s="1"/>
      <c r="I224" s="1"/>
      <c r="J224" s="1"/>
      <c r="K224" s="1"/>
      <c r="L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2:64" x14ac:dyDescent="0.45">
      <c r="B225" t="s">
        <v>25</v>
      </c>
      <c r="C225" s="1">
        <v>6050662</v>
      </c>
      <c r="D225" s="1">
        <v>5953160</v>
      </c>
      <c r="E225" s="1"/>
      <c r="F225" s="1"/>
      <c r="G225" s="1"/>
      <c r="H225" s="1"/>
      <c r="I225" s="1"/>
      <c r="J225" s="1"/>
      <c r="K225" s="1"/>
      <c r="L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2:64" x14ac:dyDescent="0.45">
      <c r="B226" t="s">
        <v>26</v>
      </c>
      <c r="C226" s="1">
        <v>3668978</v>
      </c>
      <c r="D226" s="1">
        <v>3592070</v>
      </c>
      <c r="E226" s="1"/>
      <c r="F226" s="1"/>
      <c r="G226" s="1"/>
      <c r="H226" s="1"/>
      <c r="I226" s="1"/>
      <c r="J226" s="1"/>
      <c r="K226" s="1"/>
      <c r="L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2:64" x14ac:dyDescent="0.45">
      <c r="B227" t="s">
        <v>27</v>
      </c>
      <c r="C227" s="1">
        <v>2057086</v>
      </c>
      <c r="D227" s="1">
        <v>2036942</v>
      </c>
      <c r="E227" s="1"/>
      <c r="F227" s="1"/>
      <c r="G227" s="1"/>
      <c r="H227" s="1"/>
      <c r="I227" s="1"/>
      <c r="J227" s="1"/>
      <c r="K227" s="1"/>
      <c r="L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2:64" x14ac:dyDescent="0.45">
      <c r="B228" t="s">
        <v>28</v>
      </c>
      <c r="C228" s="1">
        <v>1611892</v>
      </c>
      <c r="D228" s="1">
        <v>1555128</v>
      </c>
      <c r="E228" s="1"/>
      <c r="F228" s="1"/>
      <c r="G228" s="1"/>
      <c r="H228" s="1"/>
      <c r="I228" s="1"/>
      <c r="J228" s="1"/>
      <c r="K228" s="1"/>
      <c r="L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2:64" x14ac:dyDescent="0.45">
      <c r="B229" t="s">
        <v>29</v>
      </c>
      <c r="C229" s="1">
        <v>2381684</v>
      </c>
      <c r="D229" s="1">
        <v>2361090</v>
      </c>
      <c r="E229" s="1"/>
      <c r="F229" s="1"/>
      <c r="G229" s="1"/>
      <c r="H229" s="1"/>
      <c r="I229" s="1"/>
      <c r="J229" s="1"/>
      <c r="K229" s="1"/>
      <c r="L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2:64" x14ac:dyDescent="0.45">
      <c r="B230" t="s">
        <v>30</v>
      </c>
      <c r="C230" s="1">
        <v>9415065</v>
      </c>
      <c r="D230" s="1">
        <v>9416255</v>
      </c>
      <c r="E230" s="1"/>
      <c r="F230" s="1"/>
      <c r="G230" s="1"/>
      <c r="H230" s="1"/>
      <c r="I230" s="1"/>
      <c r="J230" s="1"/>
      <c r="K230" s="1"/>
      <c r="L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2:64" x14ac:dyDescent="0.45">
      <c r="B231" t="s">
        <v>31</v>
      </c>
      <c r="C231" s="1">
        <v>9940580</v>
      </c>
      <c r="D231" s="1">
        <v>10621454</v>
      </c>
      <c r="E231" s="1"/>
      <c r="F231" s="1"/>
      <c r="G231" s="1"/>
      <c r="H231" s="1"/>
      <c r="I231" s="1"/>
      <c r="J231" s="1"/>
      <c r="K231" s="1"/>
      <c r="L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2:64" x14ac:dyDescent="0.45">
      <c r="B232" t="s">
        <v>32</v>
      </c>
      <c r="C232" s="1">
        <v>3257573</v>
      </c>
      <c r="D232" s="1">
        <v>3047886</v>
      </c>
      <c r="E232" s="1"/>
      <c r="F232" s="1"/>
      <c r="G232" s="1"/>
      <c r="H232" s="1"/>
      <c r="I232" s="1"/>
      <c r="J232" s="1"/>
      <c r="K232" s="1"/>
      <c r="L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2:64" x14ac:dyDescent="0.45">
      <c r="B233" t="s">
        <v>33</v>
      </c>
      <c r="C233" s="1">
        <v>2624042</v>
      </c>
      <c r="D233" s="1">
        <v>2483147</v>
      </c>
      <c r="E233" s="1"/>
      <c r="F233" s="1"/>
      <c r="G233" s="1"/>
      <c r="H233" s="1"/>
      <c r="I233" s="1"/>
      <c r="J233" s="1"/>
      <c r="K233" s="1"/>
      <c r="L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2:64" x14ac:dyDescent="0.45">
      <c r="B234" t="s">
        <v>34</v>
      </c>
      <c r="C234" s="1">
        <v>633532</v>
      </c>
      <c r="D234" s="1">
        <v>564739</v>
      </c>
      <c r="E234" s="1"/>
      <c r="F234" s="1"/>
      <c r="G234" s="1"/>
      <c r="H234" s="1"/>
      <c r="I234" s="1"/>
      <c r="J234" s="1"/>
      <c r="K234" s="1"/>
      <c r="L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2:64" x14ac:dyDescent="0.45">
      <c r="B235" t="s">
        <v>35</v>
      </c>
      <c r="C235" s="1">
        <v>7659525</v>
      </c>
      <c r="D235" s="1">
        <v>7848399</v>
      </c>
      <c r="E235" s="1"/>
      <c r="F235" s="1"/>
      <c r="G235" s="1"/>
      <c r="H235" s="1"/>
      <c r="I235" s="1"/>
      <c r="J235" s="1"/>
      <c r="K235" s="1"/>
      <c r="L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2:64" x14ac:dyDescent="0.45">
      <c r="B236" t="s">
        <v>36</v>
      </c>
      <c r="C236" s="1">
        <v>6152083</v>
      </c>
      <c r="D236" s="1">
        <v>6238938</v>
      </c>
      <c r="E236" s="1"/>
      <c r="F236" s="1"/>
      <c r="G236" s="1"/>
      <c r="H236" s="1"/>
      <c r="I236" s="1"/>
      <c r="J236" s="1"/>
      <c r="K236" s="1"/>
      <c r="L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2:64" x14ac:dyDescent="0.45">
      <c r="B237" t="s">
        <v>37</v>
      </c>
      <c r="C237" s="1">
        <v>779610</v>
      </c>
      <c r="D237" s="1">
        <v>855638</v>
      </c>
      <c r="E237" s="1"/>
      <c r="F237" s="1"/>
      <c r="G237" s="1"/>
      <c r="H237" s="1"/>
      <c r="I237" s="1"/>
      <c r="J237" s="1"/>
      <c r="K237" s="1"/>
      <c r="L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2:64" x14ac:dyDescent="0.45">
      <c r="B238" t="s">
        <v>38</v>
      </c>
      <c r="C238" s="1">
        <v>727832</v>
      </c>
      <c r="D238" s="1">
        <v>753824</v>
      </c>
      <c r="E238" s="1"/>
      <c r="F238" s="1"/>
      <c r="G238" s="1"/>
      <c r="H238" s="1"/>
      <c r="I238" s="1"/>
      <c r="J238" s="1"/>
      <c r="K238" s="1"/>
      <c r="L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2:64" x14ac:dyDescent="0.45">
      <c r="B239" t="s">
        <v>39</v>
      </c>
      <c r="C239" s="1">
        <v>7501646</v>
      </c>
      <c r="D239" s="1">
        <v>7528383</v>
      </c>
      <c r="E239" s="1"/>
      <c r="F239" s="1"/>
      <c r="G239" s="1"/>
      <c r="H239" s="1"/>
      <c r="I239" s="1"/>
      <c r="J239" s="1"/>
      <c r="K239" s="1"/>
      <c r="L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2:64" x14ac:dyDescent="0.45">
      <c r="B240" t="s">
        <v>40</v>
      </c>
      <c r="C240" s="1">
        <v>2571641</v>
      </c>
      <c r="D240" s="1">
        <v>2634075</v>
      </c>
      <c r="E240" s="1"/>
      <c r="F240" s="1"/>
      <c r="G240" s="1"/>
      <c r="H240" s="1"/>
      <c r="I240" s="1"/>
      <c r="J240" s="1"/>
      <c r="K240" s="1"/>
      <c r="L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x14ac:dyDescent="0.45">
      <c r="B241" t="s">
        <v>41</v>
      </c>
      <c r="C241" s="1">
        <v>4930005</v>
      </c>
      <c r="D241" s="1">
        <v>4894308</v>
      </c>
      <c r="E241" s="1"/>
      <c r="F241" s="1"/>
      <c r="G241" s="1"/>
      <c r="H241" s="1"/>
      <c r="I241" s="1"/>
      <c r="J241" s="1"/>
      <c r="K241" s="1"/>
      <c r="L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x14ac:dyDescent="0.45">
      <c r="B242" t="s">
        <v>42</v>
      </c>
      <c r="C242" t="s">
        <v>43</v>
      </c>
      <c r="D242" t="s">
        <v>43</v>
      </c>
      <c r="E242" s="1"/>
      <c r="F242" s="1"/>
      <c r="G242" s="1"/>
      <c r="H242" s="1"/>
      <c r="I242" s="1"/>
      <c r="J242" s="1"/>
      <c r="K242" s="1"/>
      <c r="L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x14ac:dyDescent="0.45">
      <c r="C243" s="1"/>
      <c r="D243" s="1"/>
      <c r="E243" s="1"/>
      <c r="F243" s="1"/>
      <c r="G243" s="1"/>
      <c r="H243" s="1"/>
      <c r="I243" s="1"/>
      <c r="J243" s="1"/>
      <c r="K243" s="1"/>
      <c r="L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x14ac:dyDescent="0.45">
      <c r="A244" t="s">
        <v>50</v>
      </c>
      <c r="B244" t="s">
        <v>6</v>
      </c>
      <c r="C244" s="1">
        <v>170469280</v>
      </c>
      <c r="D244" s="1">
        <v>176276448</v>
      </c>
      <c r="E244" s="1"/>
      <c r="F244" s="1"/>
      <c r="G244" s="1"/>
      <c r="H244" s="1"/>
      <c r="I244" s="1"/>
      <c r="J244" s="1"/>
      <c r="K244" s="1"/>
      <c r="L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x14ac:dyDescent="0.45">
      <c r="B245" t="s">
        <v>11</v>
      </c>
      <c r="C245" s="1">
        <v>28556393</v>
      </c>
      <c r="D245" s="1">
        <v>30287848</v>
      </c>
      <c r="E245" s="1"/>
      <c r="F245" s="1"/>
      <c r="G245" s="1"/>
      <c r="H245" s="1"/>
      <c r="I245" s="1"/>
      <c r="J245" s="1"/>
      <c r="K245" s="1"/>
      <c r="L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x14ac:dyDescent="0.45">
      <c r="B246" t="s">
        <v>12</v>
      </c>
      <c r="C246" s="1">
        <v>21196720</v>
      </c>
      <c r="D246" s="1">
        <v>22677148</v>
      </c>
      <c r="E246" s="1"/>
      <c r="F246" s="1"/>
      <c r="G246" s="1"/>
      <c r="H246" s="1"/>
      <c r="I246" s="1"/>
      <c r="J246" s="1"/>
      <c r="K246" s="1"/>
      <c r="L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x14ac:dyDescent="0.45">
      <c r="B247" t="s">
        <v>13</v>
      </c>
      <c r="C247" s="1">
        <v>18783451</v>
      </c>
      <c r="D247" s="1">
        <v>20312757</v>
      </c>
      <c r="E247" s="1"/>
      <c r="F247" s="1"/>
      <c r="G247" s="1"/>
      <c r="H247" s="1"/>
      <c r="I247" s="1"/>
      <c r="J247" s="1"/>
      <c r="K247" s="1"/>
      <c r="L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x14ac:dyDescent="0.45">
      <c r="B248" t="s">
        <v>14</v>
      </c>
      <c r="C248" s="1">
        <v>2413269</v>
      </c>
      <c r="D248" s="1">
        <v>2364392</v>
      </c>
      <c r="E248" s="1"/>
      <c r="F248" s="1"/>
      <c r="G248" s="1"/>
      <c r="H248" s="1"/>
      <c r="I248" s="1"/>
      <c r="J248" s="1"/>
      <c r="K248" s="1"/>
      <c r="L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x14ac:dyDescent="0.45">
      <c r="B249" t="s">
        <v>15</v>
      </c>
      <c r="C249" t="s">
        <v>16</v>
      </c>
      <c r="D249" t="s">
        <v>16</v>
      </c>
      <c r="E249" s="1"/>
      <c r="F249" s="1"/>
      <c r="G249" s="1"/>
      <c r="H249" s="1"/>
      <c r="I249" s="1"/>
      <c r="J249" s="1"/>
      <c r="K249" s="1"/>
      <c r="L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x14ac:dyDescent="0.45">
      <c r="B250" t="s">
        <v>17</v>
      </c>
      <c r="C250" s="1">
        <v>4454374</v>
      </c>
      <c r="D250" s="1">
        <v>4642501</v>
      </c>
      <c r="E250" s="1"/>
      <c r="F250" s="1"/>
      <c r="G250" s="1"/>
      <c r="H250" s="1"/>
      <c r="I250" s="1"/>
      <c r="J250" s="1"/>
      <c r="K250" s="1"/>
      <c r="L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x14ac:dyDescent="0.45">
      <c r="B251" t="s">
        <v>18</v>
      </c>
      <c r="C251" s="1">
        <v>13727086</v>
      </c>
      <c r="D251" s="1">
        <v>13232414</v>
      </c>
      <c r="E251" s="1"/>
      <c r="F251" s="1"/>
      <c r="G251" s="1"/>
      <c r="H251" s="1"/>
      <c r="I251" s="1"/>
      <c r="J251" s="1"/>
      <c r="K251" s="1"/>
      <c r="L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x14ac:dyDescent="0.45">
      <c r="B252" t="s">
        <v>19</v>
      </c>
      <c r="C252" s="1">
        <v>33345293</v>
      </c>
      <c r="D252" s="1">
        <v>34688031</v>
      </c>
      <c r="E252" s="1"/>
      <c r="F252" s="1"/>
      <c r="G252" s="1"/>
      <c r="H252" s="1"/>
      <c r="I252" s="1"/>
      <c r="J252" s="1"/>
      <c r="K252" s="1"/>
      <c r="L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x14ac:dyDescent="0.45">
      <c r="B253" t="s">
        <v>20</v>
      </c>
      <c r="C253" s="1">
        <v>26017902</v>
      </c>
      <c r="D253" s="1">
        <v>27319911</v>
      </c>
      <c r="E253" s="1"/>
      <c r="F253" s="1"/>
      <c r="G253" s="1"/>
      <c r="H253" s="1"/>
      <c r="I253" s="1"/>
      <c r="J253" s="1"/>
      <c r="K253" s="1"/>
      <c r="L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x14ac:dyDescent="0.45">
      <c r="B254" t="s">
        <v>21</v>
      </c>
      <c r="C254" s="1">
        <v>24412225</v>
      </c>
      <c r="D254" s="1">
        <v>25724968</v>
      </c>
      <c r="E254" s="1"/>
      <c r="F254" s="1"/>
      <c r="G254" s="1"/>
      <c r="H254" s="1"/>
      <c r="I254" s="1"/>
      <c r="J254" s="1"/>
      <c r="K254" s="1"/>
      <c r="L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x14ac:dyDescent="0.45">
      <c r="B255" t="s">
        <v>22</v>
      </c>
      <c r="C255" s="1">
        <v>1605677</v>
      </c>
      <c r="D255" s="1">
        <v>1594943</v>
      </c>
      <c r="E255" s="1"/>
      <c r="F255" s="1"/>
      <c r="G255" s="1"/>
      <c r="H255" s="1"/>
      <c r="I255" s="1"/>
      <c r="J255" s="1"/>
      <c r="K255" s="1"/>
      <c r="L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x14ac:dyDescent="0.45">
      <c r="B256" t="s">
        <v>23</v>
      </c>
      <c r="C256" s="1">
        <v>3827482</v>
      </c>
      <c r="D256" s="1">
        <v>3733606</v>
      </c>
      <c r="E256" s="1"/>
      <c r="F256" s="1"/>
      <c r="G256" s="1"/>
      <c r="H256" s="1"/>
      <c r="I256" s="1"/>
      <c r="J256" s="1"/>
      <c r="K256" s="1"/>
      <c r="L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2:64" x14ac:dyDescent="0.45">
      <c r="B257" t="s">
        <v>24</v>
      </c>
      <c r="C257" s="1">
        <v>3499909</v>
      </c>
      <c r="D257" s="1">
        <v>3634514</v>
      </c>
      <c r="E257" s="1"/>
      <c r="F257" s="1"/>
      <c r="G257" s="1"/>
      <c r="H257" s="1"/>
      <c r="I257" s="1"/>
      <c r="J257" s="1"/>
      <c r="K257" s="1"/>
      <c r="L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2:64" x14ac:dyDescent="0.45">
      <c r="B258" t="s">
        <v>25</v>
      </c>
      <c r="C258" s="1">
        <v>13048443</v>
      </c>
      <c r="D258" s="1">
        <v>13183716</v>
      </c>
      <c r="E258" s="1"/>
      <c r="F258" s="1"/>
      <c r="G258" s="1"/>
      <c r="H258" s="1"/>
      <c r="I258" s="1"/>
      <c r="J258" s="1"/>
      <c r="K258" s="1"/>
      <c r="L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2:64" x14ac:dyDescent="0.45">
      <c r="B259" t="s">
        <v>26</v>
      </c>
      <c r="C259" s="1">
        <v>8765228</v>
      </c>
      <c r="D259" s="1">
        <v>8407073</v>
      </c>
      <c r="E259" s="1"/>
      <c r="F259" s="1"/>
      <c r="G259" s="1"/>
      <c r="H259" s="1"/>
      <c r="I259" s="1"/>
      <c r="J259" s="1"/>
      <c r="K259" s="1"/>
      <c r="L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2:64" x14ac:dyDescent="0.45">
      <c r="B260" t="s">
        <v>27</v>
      </c>
      <c r="C260" s="1">
        <v>5110084</v>
      </c>
      <c r="D260" s="1">
        <v>5008923</v>
      </c>
      <c r="E260" s="1"/>
      <c r="F260" s="1"/>
      <c r="G260" s="1"/>
      <c r="H260" s="1"/>
      <c r="I260" s="1"/>
      <c r="J260" s="1"/>
      <c r="K260" s="1"/>
      <c r="L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2:64" x14ac:dyDescent="0.45">
      <c r="B261" t="s">
        <v>28</v>
      </c>
      <c r="C261" s="1">
        <v>3655144</v>
      </c>
      <c r="D261" s="1">
        <v>3398149</v>
      </c>
      <c r="E261" s="1"/>
      <c r="F261" s="1"/>
      <c r="G261" s="1"/>
      <c r="H261" s="1"/>
      <c r="I261" s="1"/>
      <c r="J261" s="1"/>
      <c r="K261" s="1"/>
      <c r="L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2:64" x14ac:dyDescent="0.45">
      <c r="B262" t="s">
        <v>29</v>
      </c>
      <c r="C262" s="1">
        <v>4283216</v>
      </c>
      <c r="D262" s="1">
        <v>4776643</v>
      </c>
      <c r="E262" s="1"/>
      <c r="F262" s="1"/>
      <c r="G262" s="1"/>
      <c r="H262" s="1"/>
      <c r="I262" s="1"/>
      <c r="J262" s="1"/>
      <c r="K262" s="1"/>
      <c r="L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2:64" x14ac:dyDescent="0.45">
      <c r="B263" t="s">
        <v>30</v>
      </c>
      <c r="C263" s="1">
        <v>17666787</v>
      </c>
      <c r="D263" s="1">
        <v>18338192</v>
      </c>
      <c r="E263" s="1"/>
      <c r="F263" s="1"/>
      <c r="G263" s="1"/>
      <c r="H263" s="1"/>
      <c r="I263" s="1"/>
      <c r="J263" s="1"/>
      <c r="K263" s="1"/>
      <c r="L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2:64" x14ac:dyDescent="0.45">
      <c r="B264" t="s">
        <v>31</v>
      </c>
      <c r="C264" s="1">
        <v>21903710</v>
      </c>
      <c r="D264" s="1">
        <v>23965408</v>
      </c>
      <c r="E264" s="1"/>
      <c r="F264" s="1"/>
      <c r="G264" s="1"/>
      <c r="H264" s="1"/>
      <c r="I264" s="1"/>
      <c r="J264" s="1"/>
      <c r="K264" s="1"/>
      <c r="L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2:64" x14ac:dyDescent="0.45">
      <c r="B265" t="s">
        <v>32</v>
      </c>
      <c r="C265" s="1">
        <v>8693348</v>
      </c>
      <c r="D265" s="1">
        <v>8316629</v>
      </c>
      <c r="E265" s="1"/>
      <c r="F265" s="1"/>
      <c r="G265" s="1"/>
      <c r="H265" s="1"/>
      <c r="I265" s="1"/>
      <c r="J265" s="1"/>
      <c r="K265" s="1"/>
      <c r="L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2:64" x14ac:dyDescent="0.45">
      <c r="B266" t="s">
        <v>33</v>
      </c>
      <c r="C266" s="1">
        <v>7321259</v>
      </c>
      <c r="D266" s="1">
        <v>7092973</v>
      </c>
      <c r="E266" s="1"/>
      <c r="F266" s="1"/>
      <c r="G266" s="1"/>
      <c r="H266" s="1"/>
      <c r="I266" s="1"/>
      <c r="J266" s="1"/>
      <c r="K266" s="1"/>
      <c r="L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2:64" x14ac:dyDescent="0.45">
      <c r="B267" t="s">
        <v>34</v>
      </c>
      <c r="C267" s="1">
        <v>1372089</v>
      </c>
      <c r="D267" s="1">
        <v>1223657</v>
      </c>
      <c r="E267" s="1"/>
      <c r="F267" s="1"/>
      <c r="G267" s="1"/>
      <c r="H267" s="1"/>
      <c r="I267" s="1"/>
      <c r="J267" s="1"/>
      <c r="K267" s="1"/>
      <c r="L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2:64" x14ac:dyDescent="0.45">
      <c r="B268" t="s">
        <v>35</v>
      </c>
      <c r="C268" s="1">
        <v>17497909</v>
      </c>
      <c r="D268" s="1">
        <v>18705556</v>
      </c>
      <c r="E268" s="1"/>
      <c r="F268" s="1"/>
      <c r="G268" s="1"/>
      <c r="H268" s="1"/>
      <c r="I268" s="1"/>
      <c r="J268" s="1"/>
      <c r="K268" s="1"/>
      <c r="L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2:64" x14ac:dyDescent="0.45">
      <c r="B269" t="s">
        <v>36</v>
      </c>
      <c r="C269" s="1">
        <v>13882594</v>
      </c>
      <c r="D269" s="1">
        <v>14772676</v>
      </c>
      <c r="E269" s="1"/>
      <c r="F269" s="1"/>
      <c r="G269" s="1"/>
      <c r="H269" s="1"/>
      <c r="I269" s="1"/>
      <c r="J269" s="1"/>
      <c r="K269" s="1"/>
      <c r="L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2:64" x14ac:dyDescent="0.45">
      <c r="B270" t="s">
        <v>37</v>
      </c>
      <c r="C270" s="1">
        <v>1762533</v>
      </c>
      <c r="D270" s="1">
        <v>1959090</v>
      </c>
      <c r="E270" s="1"/>
      <c r="F270" s="1"/>
      <c r="G270" s="1"/>
      <c r="H270" s="1"/>
      <c r="I270" s="1"/>
      <c r="J270" s="1"/>
      <c r="K270" s="1"/>
      <c r="L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2:64" x14ac:dyDescent="0.45">
      <c r="B271" t="s">
        <v>38</v>
      </c>
      <c r="C271" s="1">
        <v>1852782</v>
      </c>
      <c r="D271" s="1">
        <v>1973790</v>
      </c>
      <c r="E271" s="1"/>
      <c r="F271" s="1"/>
      <c r="G271" s="1"/>
      <c r="H271" s="1"/>
      <c r="I271" s="1"/>
      <c r="J271" s="1"/>
      <c r="K271" s="1"/>
      <c r="L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2:64" x14ac:dyDescent="0.45">
      <c r="B272" t="s">
        <v>39</v>
      </c>
      <c r="C272" s="1">
        <v>16030310</v>
      </c>
      <c r="D272" s="1">
        <v>15558654</v>
      </c>
      <c r="E272" s="1"/>
      <c r="F272" s="1"/>
      <c r="G272" s="1"/>
      <c r="H272" s="1"/>
      <c r="I272" s="1"/>
      <c r="J272" s="1"/>
      <c r="K272" s="1"/>
      <c r="L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x14ac:dyDescent="0.45">
      <c r="B273" t="s">
        <v>40</v>
      </c>
      <c r="C273" s="1">
        <v>5690844</v>
      </c>
      <c r="D273" s="1">
        <v>5626855</v>
      </c>
      <c r="E273" s="1"/>
      <c r="F273" s="1"/>
      <c r="G273" s="1"/>
      <c r="H273" s="1"/>
      <c r="I273" s="1"/>
      <c r="J273" s="1"/>
      <c r="K273" s="1"/>
      <c r="L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x14ac:dyDescent="0.45">
      <c r="B274" t="s">
        <v>41</v>
      </c>
      <c r="C274" s="1">
        <v>10339465</v>
      </c>
      <c r="D274" s="1">
        <v>9931799</v>
      </c>
      <c r="E274" s="1"/>
      <c r="F274" s="1"/>
      <c r="G274" s="1"/>
      <c r="H274" s="1"/>
      <c r="I274" s="1"/>
      <c r="J274" s="1"/>
      <c r="K274" s="1"/>
      <c r="L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x14ac:dyDescent="0.45">
      <c r="B275" t="s">
        <v>42</v>
      </c>
      <c r="C275" t="s">
        <v>43</v>
      </c>
      <c r="D275" t="s">
        <v>43</v>
      </c>
      <c r="E275" s="1"/>
      <c r="F275" s="1"/>
      <c r="G275" s="1"/>
      <c r="H275" s="1"/>
      <c r="I275" s="1"/>
      <c r="J275" s="1"/>
      <c r="K275" s="1"/>
      <c r="L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x14ac:dyDescent="0.45">
      <c r="C276" s="1"/>
      <c r="D276" s="1"/>
      <c r="E276" s="1"/>
      <c r="F276" s="1"/>
      <c r="G276" s="1"/>
      <c r="H276" s="1"/>
      <c r="I276" s="1"/>
      <c r="J276" s="1"/>
      <c r="K276" s="1"/>
      <c r="L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x14ac:dyDescent="0.45">
      <c r="C277" t="s">
        <v>51</v>
      </c>
    </row>
    <row r="278" spans="1:64" x14ac:dyDescent="0.45">
      <c r="A278" t="s">
        <v>52</v>
      </c>
      <c r="B278" t="s">
        <v>6</v>
      </c>
      <c r="C278">
        <v>27.4</v>
      </c>
      <c r="D278">
        <v>27</v>
      </c>
    </row>
    <row r="279" spans="1:64" x14ac:dyDescent="0.45">
      <c r="B279" t="s">
        <v>11</v>
      </c>
      <c r="C279">
        <v>18.3</v>
      </c>
      <c r="D279">
        <v>17.3</v>
      </c>
    </row>
    <row r="280" spans="1:64" x14ac:dyDescent="0.45">
      <c r="B280" t="s">
        <v>12</v>
      </c>
      <c r="C280">
        <v>16.2</v>
      </c>
      <c r="D280">
        <v>15.1</v>
      </c>
    </row>
    <row r="281" spans="1:64" x14ac:dyDescent="0.45">
      <c r="B281" t="s">
        <v>13</v>
      </c>
      <c r="C281">
        <v>16.5</v>
      </c>
      <c r="D281">
        <v>15.4</v>
      </c>
    </row>
    <row r="282" spans="1:64" x14ac:dyDescent="0.45">
      <c r="B282" t="s">
        <v>14</v>
      </c>
      <c r="C282">
        <v>13.8</v>
      </c>
      <c r="D282">
        <v>13.3</v>
      </c>
    </row>
    <row r="283" spans="1:64" x14ac:dyDescent="0.45">
      <c r="B283" t="s">
        <v>15</v>
      </c>
      <c r="C283" t="s">
        <v>16</v>
      </c>
      <c r="D283" t="s">
        <v>16</v>
      </c>
    </row>
    <row r="284" spans="1:64" x14ac:dyDescent="0.45">
      <c r="B284" t="s">
        <v>17</v>
      </c>
      <c r="C284">
        <v>37.1</v>
      </c>
      <c r="D284">
        <v>37.1</v>
      </c>
    </row>
    <row r="285" spans="1:64" x14ac:dyDescent="0.45">
      <c r="B285" t="s">
        <v>18</v>
      </c>
      <c r="C285">
        <v>32.799999999999997</v>
      </c>
      <c r="D285">
        <v>33.1</v>
      </c>
    </row>
    <row r="286" spans="1:64" x14ac:dyDescent="0.45">
      <c r="B286" t="s">
        <v>19</v>
      </c>
      <c r="C286">
        <v>29.3</v>
      </c>
      <c r="D286">
        <v>29.2</v>
      </c>
    </row>
    <row r="287" spans="1:64" x14ac:dyDescent="0.45">
      <c r="B287" t="s">
        <v>20</v>
      </c>
      <c r="C287">
        <v>25.7</v>
      </c>
      <c r="D287">
        <v>25.8</v>
      </c>
    </row>
    <row r="288" spans="1:64" x14ac:dyDescent="0.45">
      <c r="B288" t="s">
        <v>21</v>
      </c>
      <c r="C288">
        <v>26.2</v>
      </c>
      <c r="D288">
        <v>26.3</v>
      </c>
    </row>
    <row r="289" spans="2:4" x14ac:dyDescent="0.45">
      <c r="B289" t="s">
        <v>22</v>
      </c>
      <c r="C289">
        <v>20.6</v>
      </c>
      <c r="D289">
        <v>20.3</v>
      </c>
    </row>
    <row r="290" spans="2:4" x14ac:dyDescent="0.45">
      <c r="B290" t="s">
        <v>23</v>
      </c>
      <c r="C290">
        <v>40.4</v>
      </c>
      <c r="D290">
        <v>40.4</v>
      </c>
    </row>
    <row r="291" spans="2:4" x14ac:dyDescent="0.45">
      <c r="B291" t="s">
        <v>24</v>
      </c>
      <c r="C291">
        <v>40.700000000000003</v>
      </c>
      <c r="D291">
        <v>40.4</v>
      </c>
    </row>
    <row r="292" spans="2:4" x14ac:dyDescent="0.45">
      <c r="B292" t="s">
        <v>25</v>
      </c>
      <c r="C292">
        <v>35.299999999999997</v>
      </c>
      <c r="D292">
        <v>34.700000000000003</v>
      </c>
    </row>
    <row r="293" spans="2:4" x14ac:dyDescent="0.45">
      <c r="B293" t="s">
        <v>26</v>
      </c>
      <c r="C293">
        <v>41.9</v>
      </c>
      <c r="D293">
        <v>41</v>
      </c>
    </row>
    <row r="294" spans="2:4" x14ac:dyDescent="0.45">
      <c r="B294" t="s">
        <v>27</v>
      </c>
      <c r="C294">
        <v>40.299999999999997</v>
      </c>
      <c r="D294">
        <v>39.299999999999997</v>
      </c>
    </row>
    <row r="295" spans="2:4" x14ac:dyDescent="0.45">
      <c r="B295" t="s">
        <v>28</v>
      </c>
      <c r="C295">
        <v>44.5</v>
      </c>
      <c r="D295">
        <v>43.9</v>
      </c>
    </row>
    <row r="296" spans="2:4" x14ac:dyDescent="0.45">
      <c r="B296" t="s">
        <v>29</v>
      </c>
      <c r="C296">
        <v>26.6</v>
      </c>
      <c r="D296">
        <v>27.3</v>
      </c>
    </row>
    <row r="297" spans="2:4" x14ac:dyDescent="0.45">
      <c r="B297" t="s">
        <v>30</v>
      </c>
      <c r="C297">
        <v>23.9</v>
      </c>
      <c r="D297">
        <v>24</v>
      </c>
    </row>
    <row r="298" spans="2:4" x14ac:dyDescent="0.45">
      <c r="B298" t="s">
        <v>31</v>
      </c>
      <c r="C298">
        <v>37.6</v>
      </c>
      <c r="D298">
        <v>37.200000000000003</v>
      </c>
    </row>
    <row r="299" spans="2:4" x14ac:dyDescent="0.45">
      <c r="B299" t="s">
        <v>32</v>
      </c>
      <c r="C299">
        <v>16.5</v>
      </c>
      <c r="D299">
        <v>16.2</v>
      </c>
    </row>
    <row r="300" spans="2:4" x14ac:dyDescent="0.45">
      <c r="B300" t="s">
        <v>33</v>
      </c>
      <c r="C300">
        <v>16</v>
      </c>
      <c r="D300">
        <v>15.7</v>
      </c>
    </row>
    <row r="301" spans="2:4" x14ac:dyDescent="0.45">
      <c r="B301" t="s">
        <v>34</v>
      </c>
      <c r="C301">
        <v>21.3</v>
      </c>
      <c r="D301">
        <v>21.3</v>
      </c>
    </row>
    <row r="302" spans="2:4" x14ac:dyDescent="0.45">
      <c r="B302" t="s">
        <v>35</v>
      </c>
      <c r="C302">
        <v>48.5</v>
      </c>
      <c r="D302">
        <v>48.4</v>
      </c>
    </row>
    <row r="303" spans="2:4" x14ac:dyDescent="0.45">
      <c r="B303" t="s">
        <v>36</v>
      </c>
      <c r="C303">
        <v>48.8</v>
      </c>
      <c r="D303">
        <v>48.6</v>
      </c>
    </row>
    <row r="304" spans="2:4" x14ac:dyDescent="0.45">
      <c r="B304" t="s">
        <v>37</v>
      </c>
      <c r="C304">
        <v>50.4</v>
      </c>
      <c r="D304">
        <v>50.5</v>
      </c>
    </row>
    <row r="305" spans="1:4" x14ac:dyDescent="0.45">
      <c r="B305" t="s">
        <v>38</v>
      </c>
      <c r="C305">
        <v>45.3</v>
      </c>
      <c r="D305">
        <v>45.5</v>
      </c>
    </row>
    <row r="306" spans="1:4" x14ac:dyDescent="0.45">
      <c r="B306" t="s">
        <v>39</v>
      </c>
      <c r="C306">
        <v>40.4</v>
      </c>
      <c r="D306">
        <v>40.200000000000003</v>
      </c>
    </row>
    <row r="307" spans="1:4" x14ac:dyDescent="0.45">
      <c r="B307" t="s">
        <v>40</v>
      </c>
      <c r="C307">
        <v>39.9</v>
      </c>
      <c r="D307">
        <v>39.299999999999997</v>
      </c>
    </row>
    <row r="308" spans="1:4" x14ac:dyDescent="0.45">
      <c r="B308" t="s">
        <v>41</v>
      </c>
      <c r="C308" t="s">
        <v>16</v>
      </c>
      <c r="D308" t="s">
        <v>16</v>
      </c>
    </row>
    <row r="309" spans="1:4" x14ac:dyDescent="0.45">
      <c r="B309" t="s">
        <v>42</v>
      </c>
      <c r="C309" t="s">
        <v>16</v>
      </c>
      <c r="D309" t="s">
        <v>16</v>
      </c>
    </row>
    <row r="311" spans="1:4" x14ac:dyDescent="0.45">
      <c r="A311" t="s">
        <v>53</v>
      </c>
      <c r="B311" t="s">
        <v>6</v>
      </c>
      <c r="C311">
        <v>6.4</v>
      </c>
      <c r="D311">
        <v>6</v>
      </c>
    </row>
    <row r="312" spans="1:4" x14ac:dyDescent="0.45">
      <c r="B312" t="s">
        <v>11</v>
      </c>
      <c r="C312">
        <v>4.7</v>
      </c>
      <c r="D312">
        <v>4</v>
      </c>
    </row>
    <row r="313" spans="1:4" x14ac:dyDescent="0.45">
      <c r="B313" t="s">
        <v>12</v>
      </c>
      <c r="C313">
        <v>4.4000000000000004</v>
      </c>
      <c r="D313">
        <v>3.7</v>
      </c>
    </row>
    <row r="314" spans="1:4" x14ac:dyDescent="0.45">
      <c r="B314" t="s">
        <v>13</v>
      </c>
      <c r="C314">
        <v>4.7</v>
      </c>
      <c r="D314">
        <v>3.9</v>
      </c>
    </row>
    <row r="315" spans="1:4" x14ac:dyDescent="0.45">
      <c r="B315" t="s">
        <v>14</v>
      </c>
      <c r="C315">
        <v>2.5</v>
      </c>
      <c r="D315">
        <v>2.2999999999999998</v>
      </c>
    </row>
    <row r="316" spans="1:4" x14ac:dyDescent="0.45">
      <c r="B316" t="s">
        <v>15</v>
      </c>
      <c r="C316" t="s">
        <v>16</v>
      </c>
      <c r="D316" t="s">
        <v>16</v>
      </c>
    </row>
    <row r="317" spans="1:4" x14ac:dyDescent="0.45">
      <c r="B317" t="s">
        <v>17</v>
      </c>
      <c r="C317">
        <v>6.2</v>
      </c>
      <c r="D317">
        <v>6.9</v>
      </c>
    </row>
    <row r="318" spans="1:4" x14ac:dyDescent="0.45">
      <c r="B318" t="s">
        <v>18</v>
      </c>
      <c r="C318">
        <v>6.7</v>
      </c>
      <c r="D318">
        <v>6</v>
      </c>
    </row>
    <row r="319" spans="1:4" x14ac:dyDescent="0.45">
      <c r="B319" t="s">
        <v>19</v>
      </c>
      <c r="C319">
        <v>7.2</v>
      </c>
      <c r="D319">
        <v>7</v>
      </c>
    </row>
    <row r="320" spans="1:4" x14ac:dyDescent="0.45">
      <c r="B320" t="s">
        <v>20</v>
      </c>
      <c r="C320">
        <v>3</v>
      </c>
      <c r="D320">
        <v>3.1</v>
      </c>
    </row>
    <row r="321" spans="2:4" x14ac:dyDescent="0.45">
      <c r="B321" t="s">
        <v>21</v>
      </c>
      <c r="C321">
        <v>2.9</v>
      </c>
      <c r="D321">
        <v>3</v>
      </c>
    </row>
    <row r="322" spans="2:4" x14ac:dyDescent="0.45">
      <c r="B322" t="s">
        <v>22</v>
      </c>
      <c r="C322">
        <v>4.2</v>
      </c>
      <c r="D322">
        <v>3.9</v>
      </c>
    </row>
    <row r="323" spans="2:4" x14ac:dyDescent="0.45">
      <c r="B323" t="s">
        <v>23</v>
      </c>
      <c r="C323">
        <v>6.6</v>
      </c>
      <c r="D323">
        <v>6.1</v>
      </c>
    </row>
    <row r="324" spans="2:4" x14ac:dyDescent="0.45">
      <c r="B324" t="s">
        <v>24</v>
      </c>
      <c r="C324">
        <v>26.7</v>
      </c>
      <c r="D324">
        <v>26</v>
      </c>
    </row>
    <row r="325" spans="2:4" x14ac:dyDescent="0.45">
      <c r="B325" t="s">
        <v>25</v>
      </c>
      <c r="C325">
        <v>6.6</v>
      </c>
      <c r="D325">
        <v>5.8</v>
      </c>
    </row>
    <row r="326" spans="2:4" x14ac:dyDescent="0.45">
      <c r="B326" t="s">
        <v>26</v>
      </c>
      <c r="C326">
        <v>8.1</v>
      </c>
      <c r="D326">
        <v>6.8</v>
      </c>
    </row>
    <row r="327" spans="2:4" x14ac:dyDescent="0.45">
      <c r="B327" t="s">
        <v>27</v>
      </c>
      <c r="C327">
        <v>8.4</v>
      </c>
      <c r="D327">
        <v>7</v>
      </c>
    </row>
    <row r="328" spans="2:4" x14ac:dyDescent="0.45">
      <c r="B328" t="s">
        <v>28</v>
      </c>
      <c r="C328">
        <v>7.6</v>
      </c>
      <c r="D328">
        <v>6.5</v>
      </c>
    </row>
    <row r="329" spans="2:4" x14ac:dyDescent="0.45">
      <c r="B329" t="s">
        <v>29</v>
      </c>
      <c r="C329">
        <v>4.7</v>
      </c>
      <c r="D329">
        <v>4.7</v>
      </c>
    </row>
    <row r="330" spans="2:4" x14ac:dyDescent="0.45">
      <c r="B330" t="s">
        <v>30</v>
      </c>
      <c r="C330">
        <v>6.1</v>
      </c>
      <c r="D330">
        <v>6.4</v>
      </c>
    </row>
    <row r="331" spans="2:4" x14ac:dyDescent="0.45">
      <c r="B331" t="s">
        <v>31</v>
      </c>
      <c r="C331">
        <v>5.9</v>
      </c>
      <c r="D331">
        <v>5.7</v>
      </c>
    </row>
    <row r="332" spans="2:4" x14ac:dyDescent="0.45">
      <c r="B332" t="s">
        <v>32</v>
      </c>
      <c r="C332">
        <v>7.1</v>
      </c>
      <c r="D332">
        <v>6.4</v>
      </c>
    </row>
    <row r="333" spans="2:4" x14ac:dyDescent="0.45">
      <c r="B333" t="s">
        <v>33</v>
      </c>
      <c r="C333">
        <v>7.3</v>
      </c>
      <c r="D333">
        <v>6.6</v>
      </c>
    </row>
    <row r="334" spans="2:4" x14ac:dyDescent="0.45">
      <c r="B334" t="s">
        <v>34</v>
      </c>
      <c r="C334">
        <v>5.0999999999999996</v>
      </c>
      <c r="D334">
        <v>5</v>
      </c>
    </row>
    <row r="335" spans="2:4" x14ac:dyDescent="0.45">
      <c r="B335" t="s">
        <v>35</v>
      </c>
      <c r="C335">
        <v>10.1</v>
      </c>
      <c r="D335">
        <v>9.3000000000000007</v>
      </c>
    </row>
    <row r="336" spans="2:4" x14ac:dyDescent="0.45">
      <c r="B336" t="s">
        <v>36</v>
      </c>
      <c r="C336">
        <v>9.8000000000000007</v>
      </c>
      <c r="D336">
        <v>8.9</v>
      </c>
    </row>
    <row r="337" spans="1:4" x14ac:dyDescent="0.45">
      <c r="B337" t="s">
        <v>37</v>
      </c>
      <c r="C337">
        <v>11.3</v>
      </c>
      <c r="D337">
        <v>11</v>
      </c>
    </row>
    <row r="338" spans="1:4" x14ac:dyDescent="0.45">
      <c r="B338" t="s">
        <v>38</v>
      </c>
      <c r="C338">
        <v>11.2</v>
      </c>
      <c r="D338">
        <v>10.9</v>
      </c>
    </row>
    <row r="339" spans="1:4" x14ac:dyDescent="0.45">
      <c r="B339" t="s">
        <v>39</v>
      </c>
      <c r="C339">
        <v>7.9</v>
      </c>
      <c r="D339">
        <v>7.3</v>
      </c>
    </row>
    <row r="340" spans="1:4" x14ac:dyDescent="0.45">
      <c r="B340" t="s">
        <v>40</v>
      </c>
      <c r="C340">
        <v>7.3</v>
      </c>
      <c r="D340">
        <v>6.3</v>
      </c>
    </row>
    <row r="341" spans="1:4" x14ac:dyDescent="0.45">
      <c r="B341" t="s">
        <v>41</v>
      </c>
      <c r="C341" t="s">
        <v>16</v>
      </c>
      <c r="D341" t="s">
        <v>16</v>
      </c>
    </row>
    <row r="342" spans="1:4" x14ac:dyDescent="0.45">
      <c r="B342" t="s">
        <v>42</v>
      </c>
      <c r="C342" t="s">
        <v>16</v>
      </c>
      <c r="D342" t="s">
        <v>16</v>
      </c>
    </row>
    <row r="345" spans="1:4" x14ac:dyDescent="0.45">
      <c r="A345" t="s">
        <v>54</v>
      </c>
    </row>
    <row r="346" spans="1:4" x14ac:dyDescent="0.45">
      <c r="A346" t="s">
        <v>16</v>
      </c>
      <c r="B346" t="s">
        <v>55</v>
      </c>
    </row>
    <row r="347" spans="1:4" x14ac:dyDescent="0.45">
      <c r="A347" t="s">
        <v>43</v>
      </c>
      <c r="B347" t="s">
        <v>56</v>
      </c>
    </row>
    <row r="352" spans="1:4" x14ac:dyDescent="0.45">
      <c r="A352" t="s">
        <v>57</v>
      </c>
    </row>
    <row r="353" spans="1:3" ht="18.75" customHeight="1" x14ac:dyDescent="0.45">
      <c r="A353">
        <v>1</v>
      </c>
      <c r="B353" s="4" t="s">
        <v>58</v>
      </c>
      <c r="C353" s="2"/>
    </row>
    <row r="354" spans="1:3" x14ac:dyDescent="0.45">
      <c r="A354">
        <v>2</v>
      </c>
      <c r="B354" t="s">
        <v>59</v>
      </c>
    </row>
    <row r="355" spans="1:3" x14ac:dyDescent="0.45">
      <c r="A355">
        <v>3</v>
      </c>
      <c r="B355" t="s">
        <v>60</v>
      </c>
    </row>
    <row r="357" spans="1:3" x14ac:dyDescent="0.45">
      <c r="A357" t="s">
        <v>61</v>
      </c>
    </row>
    <row r="358" spans="1:3" x14ac:dyDescent="0.45">
      <c r="A358"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7B79-B182-49D4-A11B-84FAA8CE4D80}">
  <dimension ref="A1:CD253"/>
  <sheetViews>
    <sheetView workbookViewId="0">
      <selection activeCell="B16" sqref="B16"/>
    </sheetView>
  </sheetViews>
  <sheetFormatPr defaultRowHeight="14.25" x14ac:dyDescent="0.45"/>
  <cols>
    <col min="1" max="1" width="48" customWidth="1"/>
    <col min="2" max="2" width="95.265625" bestFit="1" customWidth="1"/>
    <col min="3" max="3" width="27.265625" customWidth="1"/>
    <col min="4" max="4" width="26.265625" customWidth="1"/>
    <col min="5" max="5" width="14" customWidth="1"/>
    <col min="6" max="6" width="20.86328125" customWidth="1"/>
    <col min="81" max="81" width="17.59765625" customWidth="1"/>
    <col min="82" max="82" width="33.73046875" customWidth="1"/>
  </cols>
  <sheetData>
    <row r="1" spans="1:82" x14ac:dyDescent="0.45">
      <c r="A1" t="s">
        <v>63</v>
      </c>
    </row>
    <row r="2" spans="1:82" x14ac:dyDescent="0.45">
      <c r="A2" t="s">
        <v>1</v>
      </c>
    </row>
    <row r="3" spans="1:82" x14ac:dyDescent="0.45">
      <c r="A3" t="s">
        <v>64</v>
      </c>
    </row>
    <row r="4" spans="1:82" x14ac:dyDescent="0.45">
      <c r="A4" t="s">
        <v>4</v>
      </c>
    </row>
    <row r="8" spans="1:82" x14ac:dyDescent="0.45">
      <c r="C8" s="3" t="s">
        <v>5</v>
      </c>
    </row>
    <row r="9" spans="1:82" x14ac:dyDescent="0.45">
      <c r="C9" s="3" t="s">
        <v>65</v>
      </c>
    </row>
    <row r="10" spans="1:82" x14ac:dyDescent="0.45">
      <c r="C10" s="3">
        <v>2022</v>
      </c>
      <c r="D10" s="3">
        <v>2023</v>
      </c>
    </row>
    <row r="11" spans="1:82" x14ac:dyDescent="0.45">
      <c r="A11" s="3" t="s">
        <v>7</v>
      </c>
      <c r="B11" s="3" t="s">
        <v>8</v>
      </c>
      <c r="C11" s="3" t="s">
        <v>9</v>
      </c>
    </row>
    <row r="12" spans="1:82" x14ac:dyDescent="0.45">
      <c r="A12" t="s">
        <v>44</v>
      </c>
      <c r="B12" t="s">
        <v>65</v>
      </c>
      <c r="C12" s="1">
        <v>1587543058</v>
      </c>
      <c r="D12" s="1">
        <v>1519042006</v>
      </c>
      <c r="F12" s="1"/>
      <c r="J12" s="1"/>
      <c r="N12" s="1"/>
      <c r="P12" s="1"/>
      <c r="R12" s="1"/>
      <c r="T12" s="1"/>
      <c r="V12" s="1"/>
      <c r="X12" s="1"/>
      <c r="Z12" s="1"/>
      <c r="AB12" s="1"/>
      <c r="AD12" s="1"/>
      <c r="AF12" s="1"/>
      <c r="AH12" s="1"/>
      <c r="AJ12" s="1"/>
      <c r="AL12" s="1"/>
      <c r="AN12" s="1"/>
      <c r="AP12" s="1"/>
      <c r="AR12" s="1"/>
      <c r="AT12" s="1"/>
      <c r="AV12" s="1"/>
      <c r="AX12" s="1"/>
      <c r="AZ12" s="1"/>
      <c r="BB12" s="1"/>
      <c r="BD12" s="1"/>
      <c r="BF12" s="1"/>
      <c r="BH12" s="1"/>
      <c r="BJ12" s="1"/>
      <c r="BL12" s="1"/>
      <c r="BN12" s="1"/>
      <c r="BP12" s="1"/>
      <c r="BR12" s="1"/>
      <c r="BT12" s="1"/>
      <c r="BV12" s="1"/>
      <c r="BX12" s="1"/>
      <c r="BZ12" s="1"/>
      <c r="CB12" s="1"/>
      <c r="CD12" s="1"/>
    </row>
    <row r="13" spans="1:82" x14ac:dyDescent="0.45">
      <c r="B13" t="s">
        <v>66</v>
      </c>
      <c r="C13" s="1">
        <v>60875909</v>
      </c>
      <c r="D13" s="1">
        <v>65341615</v>
      </c>
      <c r="F13" s="1"/>
      <c r="J13" s="1"/>
      <c r="N13" s="1"/>
      <c r="P13" s="1"/>
      <c r="R13" s="1"/>
      <c r="T13" s="1"/>
      <c r="V13" s="1"/>
      <c r="X13" s="1"/>
      <c r="Z13" s="1"/>
      <c r="AB13" s="1"/>
      <c r="AD13" s="1"/>
      <c r="AF13" s="1"/>
      <c r="AH13" s="1"/>
      <c r="AJ13" s="1"/>
      <c r="AL13" s="1"/>
      <c r="AN13" s="1"/>
      <c r="AP13" s="1"/>
      <c r="AR13" s="1"/>
      <c r="AT13" s="1"/>
      <c r="AV13" s="1"/>
      <c r="AX13" s="1"/>
      <c r="AZ13" s="1"/>
      <c r="BB13" s="1"/>
      <c r="BD13" s="1"/>
      <c r="BF13" s="1"/>
      <c r="BH13" s="1"/>
      <c r="BJ13" s="1"/>
      <c r="BL13" s="1"/>
      <c r="BN13" s="1"/>
      <c r="BP13" s="1"/>
      <c r="BR13" s="1"/>
      <c r="BT13" s="1"/>
      <c r="BV13" s="1"/>
      <c r="BX13" s="1"/>
      <c r="BZ13" s="1"/>
      <c r="CB13" s="1"/>
      <c r="CD13" s="1"/>
    </row>
    <row r="14" spans="1:82" x14ac:dyDescent="0.45">
      <c r="B14" t="s">
        <v>67</v>
      </c>
      <c r="C14" s="1">
        <v>494176528</v>
      </c>
      <c r="D14" s="1">
        <v>401406203</v>
      </c>
      <c r="F14" s="1"/>
      <c r="J14" s="1"/>
      <c r="N14" s="1"/>
      <c r="P14" s="1"/>
      <c r="R14" s="1"/>
      <c r="T14" s="1"/>
      <c r="V14" s="1"/>
      <c r="X14" s="1"/>
      <c r="Z14" s="1"/>
      <c r="AB14" s="1"/>
      <c r="AD14" s="1"/>
      <c r="AF14" s="1"/>
      <c r="AH14" s="1"/>
      <c r="AJ14" s="1"/>
      <c r="AL14" s="1"/>
      <c r="AN14" s="1"/>
      <c r="AP14" s="1"/>
      <c r="AR14" s="1"/>
      <c r="AT14" s="1"/>
      <c r="AV14" s="1"/>
      <c r="AX14" s="1"/>
      <c r="AZ14" s="1"/>
      <c r="BB14" s="1"/>
      <c r="BD14" s="1"/>
      <c r="BF14" s="1"/>
      <c r="BH14" s="1"/>
      <c r="BJ14" s="1"/>
      <c r="BL14" s="1"/>
      <c r="BN14" s="1"/>
      <c r="BP14" s="1"/>
      <c r="BR14" s="1"/>
      <c r="BT14" s="1"/>
      <c r="BV14" s="1"/>
      <c r="BX14" s="1"/>
      <c r="BZ14" s="1"/>
      <c r="CB14" s="1"/>
      <c r="CD14" s="1"/>
    </row>
    <row r="15" spans="1:82" x14ac:dyDescent="0.45">
      <c r="B15" t="s">
        <v>68</v>
      </c>
      <c r="C15" s="1">
        <v>176153284</v>
      </c>
      <c r="D15" s="1">
        <v>184508205</v>
      </c>
      <c r="F15" s="1"/>
      <c r="J15" s="1"/>
      <c r="N15" s="1"/>
      <c r="P15" s="1"/>
      <c r="R15" s="1"/>
      <c r="T15" s="1"/>
      <c r="V15" s="1"/>
      <c r="X15" s="1"/>
      <c r="Z15" s="1"/>
      <c r="AB15" s="1"/>
      <c r="AD15" s="1"/>
      <c r="AF15" s="1"/>
      <c r="AH15" s="1"/>
      <c r="AJ15" s="1"/>
      <c r="AL15" s="1"/>
      <c r="AN15" s="1"/>
      <c r="AP15" s="1"/>
      <c r="AR15" s="1"/>
      <c r="AT15" s="1"/>
      <c r="AV15" s="1"/>
      <c r="AX15" s="1"/>
      <c r="AZ15" s="1"/>
      <c r="BB15" s="1"/>
      <c r="BD15" s="1"/>
      <c r="BF15" s="1"/>
      <c r="BH15" s="1"/>
      <c r="BJ15" s="1"/>
      <c r="BL15" s="1"/>
      <c r="BN15" s="1"/>
      <c r="BP15" s="1"/>
      <c r="BR15" s="1"/>
      <c r="BT15" s="1"/>
      <c r="BV15" s="1"/>
      <c r="BX15" s="1"/>
      <c r="BZ15" s="1"/>
      <c r="CB15" s="1"/>
      <c r="CD15" s="1"/>
    </row>
    <row r="16" spans="1:82" x14ac:dyDescent="0.45">
      <c r="B16" t="s">
        <v>69</v>
      </c>
      <c r="C16" s="1">
        <v>154397514</v>
      </c>
      <c r="D16" s="1">
        <v>161734695</v>
      </c>
      <c r="F16" s="1"/>
      <c r="J16" s="1"/>
      <c r="N16" s="1"/>
      <c r="P16" s="1"/>
      <c r="R16" s="1"/>
      <c r="T16" s="1"/>
      <c r="V16" s="1"/>
      <c r="X16" s="1"/>
      <c r="Z16" s="1"/>
      <c r="AB16" s="1"/>
      <c r="AD16" s="1"/>
      <c r="AF16" s="1"/>
      <c r="AH16" s="1"/>
      <c r="AJ16" s="1"/>
      <c r="AL16" s="1"/>
      <c r="AN16" s="1"/>
      <c r="AP16" s="1"/>
      <c r="AR16" s="1"/>
      <c r="AT16" s="1"/>
      <c r="AV16" s="1"/>
      <c r="AX16" s="1"/>
      <c r="AZ16" s="1"/>
      <c r="BB16" s="1"/>
      <c r="BD16" s="1"/>
      <c r="BF16" s="1"/>
      <c r="BH16" s="1"/>
      <c r="BJ16" s="1"/>
      <c r="BL16" s="1"/>
      <c r="BN16" s="1"/>
      <c r="BP16" s="1"/>
      <c r="BR16" s="1"/>
      <c r="BT16" s="1"/>
      <c r="BV16" s="1"/>
      <c r="BX16" s="1"/>
      <c r="BZ16" s="1"/>
      <c r="CB16" s="1"/>
      <c r="CD16" s="1"/>
    </row>
    <row r="17" spans="2:82" x14ac:dyDescent="0.45">
      <c r="B17" t="s">
        <v>70</v>
      </c>
      <c r="C17" s="1">
        <v>11279699</v>
      </c>
      <c r="D17" s="1">
        <v>11848939</v>
      </c>
      <c r="F17" s="1"/>
      <c r="J17" s="1"/>
      <c r="N17" s="1"/>
      <c r="P17" s="1"/>
      <c r="R17" s="1"/>
      <c r="T17" s="1"/>
      <c r="V17" s="1"/>
      <c r="X17" s="1"/>
      <c r="Z17" s="1"/>
      <c r="AB17" s="1"/>
      <c r="AD17" s="1"/>
      <c r="AF17" s="1"/>
      <c r="AH17" s="1"/>
      <c r="AJ17" s="1"/>
      <c r="AL17" s="1"/>
      <c r="AN17" s="1"/>
      <c r="AP17" s="1"/>
      <c r="AR17" s="1"/>
      <c r="AT17" s="1"/>
      <c r="AV17" s="1"/>
      <c r="AX17" s="1"/>
      <c r="AZ17" s="1"/>
      <c r="BB17" s="1"/>
      <c r="BD17" s="1"/>
      <c r="BF17" s="1"/>
      <c r="BH17" s="1"/>
      <c r="BJ17" s="1"/>
      <c r="BL17" s="1"/>
      <c r="BN17" s="1"/>
      <c r="BP17" s="1"/>
      <c r="BR17" s="1"/>
      <c r="BT17" s="1"/>
      <c r="BV17" s="1"/>
      <c r="BX17" s="1"/>
      <c r="BZ17" s="1"/>
      <c r="CB17" s="1"/>
      <c r="CD17" s="1"/>
    </row>
    <row r="18" spans="2:82" x14ac:dyDescent="0.45">
      <c r="B18" t="s">
        <v>71</v>
      </c>
      <c r="C18" s="1">
        <v>7707382</v>
      </c>
      <c r="D18" s="1">
        <v>7970686</v>
      </c>
      <c r="F18" s="1"/>
      <c r="J18" s="1"/>
      <c r="N18" s="1"/>
      <c r="P18" s="1"/>
      <c r="R18" s="1"/>
      <c r="T18" s="1"/>
      <c r="V18" s="1"/>
      <c r="X18" s="1"/>
      <c r="Z18" s="1"/>
      <c r="AB18" s="1"/>
      <c r="AD18" s="1"/>
      <c r="AF18" s="1"/>
      <c r="AH18" s="1"/>
      <c r="AJ18" s="1"/>
      <c r="AL18" s="1"/>
      <c r="AN18" s="1"/>
      <c r="AP18" s="1"/>
      <c r="AR18" s="1"/>
      <c r="AT18" s="1"/>
      <c r="AV18" s="1"/>
      <c r="AX18" s="1"/>
      <c r="AZ18" s="1"/>
      <c r="BB18" s="1"/>
      <c r="BD18" s="1"/>
      <c r="BF18" s="1"/>
      <c r="BH18" s="1"/>
      <c r="BJ18" s="1"/>
      <c r="BL18" s="1"/>
      <c r="BN18" s="1"/>
      <c r="BP18" s="1"/>
      <c r="BR18" s="1"/>
      <c r="BT18" s="1"/>
      <c r="BV18" s="1"/>
      <c r="BX18" s="1"/>
      <c r="BZ18" s="1"/>
      <c r="CB18" s="1"/>
      <c r="CD18" s="1"/>
    </row>
    <row r="19" spans="2:82" x14ac:dyDescent="0.45">
      <c r="B19" t="s">
        <v>72</v>
      </c>
      <c r="C19" s="1">
        <v>2768689</v>
      </c>
      <c r="D19" s="1">
        <v>2953884</v>
      </c>
      <c r="F19" s="1"/>
      <c r="J19" s="1"/>
      <c r="N19" s="1"/>
      <c r="P19" s="1"/>
      <c r="R19" s="1"/>
      <c r="T19" s="1"/>
      <c r="V19" s="1"/>
      <c r="X19" s="1"/>
      <c r="Z19" s="1"/>
      <c r="AB19" s="1"/>
      <c r="AD19" s="1"/>
      <c r="AF19" s="1"/>
      <c r="AH19" s="1"/>
      <c r="AJ19" s="1"/>
      <c r="AL19" s="1"/>
      <c r="AN19" s="1"/>
      <c r="AP19" s="1"/>
      <c r="AR19" s="1"/>
      <c r="AT19" s="1"/>
      <c r="AV19" s="1"/>
      <c r="AX19" s="1"/>
      <c r="AZ19" s="1"/>
      <c r="BB19" s="1"/>
      <c r="BD19" s="1"/>
      <c r="BF19" s="1"/>
      <c r="BH19" s="1"/>
      <c r="BJ19" s="1"/>
      <c r="BL19" s="1"/>
      <c r="BN19" s="1"/>
      <c r="BP19" s="1"/>
      <c r="BR19" s="1"/>
      <c r="BT19" s="1"/>
      <c r="BV19" s="1"/>
      <c r="BX19" s="1"/>
      <c r="BZ19" s="1"/>
      <c r="CB19" s="1"/>
      <c r="CD19" s="1"/>
    </row>
    <row r="20" spans="2:82" x14ac:dyDescent="0.45">
      <c r="B20" t="s">
        <v>73</v>
      </c>
      <c r="C20" s="1">
        <v>151433248</v>
      </c>
      <c r="D20" s="1">
        <v>151323821</v>
      </c>
      <c r="F20" s="1"/>
      <c r="J20" s="1"/>
      <c r="N20" s="1"/>
      <c r="P20" s="1"/>
      <c r="R20" s="1"/>
      <c r="T20" s="1"/>
      <c r="V20" s="1"/>
      <c r="X20" s="1"/>
      <c r="Z20" s="1"/>
      <c r="AB20" s="1"/>
      <c r="AD20" s="1"/>
      <c r="AF20" s="1"/>
      <c r="AH20" s="1"/>
      <c r="AJ20" s="1"/>
      <c r="AL20" s="1"/>
      <c r="AN20" s="1"/>
      <c r="AP20" s="1"/>
      <c r="AR20" s="1"/>
      <c r="AT20" s="1"/>
      <c r="AV20" s="1"/>
      <c r="AX20" s="1"/>
      <c r="AZ20" s="1"/>
      <c r="BB20" s="1"/>
      <c r="BD20" s="1"/>
      <c r="BF20" s="1"/>
      <c r="BH20" s="1"/>
      <c r="BJ20" s="1"/>
      <c r="BL20" s="1"/>
      <c r="BN20" s="1"/>
      <c r="BP20" s="1"/>
      <c r="BR20" s="1"/>
      <c r="BT20" s="1"/>
      <c r="BV20" s="1"/>
      <c r="BX20" s="1"/>
      <c r="BZ20" s="1"/>
      <c r="CB20" s="1"/>
      <c r="CD20" s="1"/>
    </row>
    <row r="21" spans="2:82" x14ac:dyDescent="0.45">
      <c r="B21" t="s">
        <v>74</v>
      </c>
      <c r="C21" s="1">
        <v>19736842</v>
      </c>
      <c r="D21" s="1">
        <v>19830224</v>
      </c>
      <c r="F21" s="1"/>
      <c r="J21" s="1"/>
      <c r="N21" s="1"/>
      <c r="P21" s="1"/>
      <c r="R21" s="1"/>
      <c r="T21" s="1"/>
      <c r="V21" s="1"/>
      <c r="X21" s="1"/>
      <c r="Z21" s="1"/>
      <c r="AB21" s="1"/>
      <c r="AD21" s="1"/>
      <c r="AF21" s="1"/>
      <c r="AH21" s="1"/>
      <c r="AJ21" s="1"/>
      <c r="AL21" s="1"/>
      <c r="AN21" s="1"/>
      <c r="AP21" s="1"/>
      <c r="AR21" s="1"/>
      <c r="AT21" s="1"/>
      <c r="AV21" s="1"/>
      <c r="AX21" s="1"/>
      <c r="AZ21" s="1"/>
      <c r="BB21" s="1"/>
      <c r="BD21" s="1"/>
      <c r="BF21" s="1"/>
      <c r="BH21" s="1"/>
      <c r="BJ21" s="1"/>
      <c r="BL21" s="1"/>
      <c r="BN21" s="1"/>
      <c r="BP21" s="1"/>
      <c r="BR21" s="1"/>
      <c r="BT21" s="1"/>
      <c r="BV21" s="1"/>
      <c r="BX21" s="1"/>
      <c r="BZ21" s="1"/>
      <c r="CB21" s="1"/>
      <c r="CD21" s="1"/>
    </row>
    <row r="22" spans="2:82" x14ac:dyDescent="0.45">
      <c r="B22" t="s">
        <v>75</v>
      </c>
      <c r="C22" s="1">
        <v>11715129</v>
      </c>
      <c r="D22" s="1">
        <v>11073624</v>
      </c>
      <c r="F22" s="1"/>
      <c r="J22" s="1"/>
      <c r="N22" s="1"/>
      <c r="P22" s="1"/>
      <c r="R22" s="1"/>
      <c r="T22" s="1"/>
      <c r="V22" s="1"/>
      <c r="X22" s="1"/>
      <c r="Z22" s="1"/>
      <c r="AB22" s="1"/>
      <c r="AD22" s="1"/>
      <c r="AF22" s="1"/>
      <c r="AH22" s="1"/>
      <c r="AJ22" s="1"/>
      <c r="AL22" s="1"/>
      <c r="AN22" s="1"/>
      <c r="AP22" s="1"/>
      <c r="AR22" s="1"/>
      <c r="AT22" s="1"/>
      <c r="AV22" s="1"/>
      <c r="AX22" s="1"/>
      <c r="AZ22" s="1"/>
      <c r="BB22" s="1"/>
      <c r="BD22" s="1"/>
      <c r="BF22" s="1"/>
      <c r="BH22" s="1"/>
      <c r="BJ22" s="1"/>
      <c r="BL22" s="1"/>
      <c r="BN22" s="1"/>
      <c r="BP22" s="1"/>
      <c r="BR22" s="1"/>
      <c r="BT22" s="1"/>
      <c r="BV22" s="1"/>
      <c r="BX22" s="1"/>
      <c r="BZ22" s="1"/>
      <c r="CB22" s="1"/>
      <c r="CD22" s="1"/>
    </row>
    <row r="23" spans="2:82" x14ac:dyDescent="0.45">
      <c r="B23" t="s">
        <v>76</v>
      </c>
      <c r="C23" s="1">
        <v>10780953</v>
      </c>
      <c r="D23" s="1">
        <v>9932839</v>
      </c>
      <c r="F23" s="1"/>
      <c r="J23" s="1"/>
      <c r="N23" s="1"/>
      <c r="P23" s="1"/>
      <c r="R23" s="1"/>
      <c r="T23" s="1"/>
      <c r="V23" s="1"/>
      <c r="X23" s="1"/>
      <c r="Z23" s="1"/>
      <c r="AB23" s="1"/>
      <c r="AD23" s="1"/>
      <c r="AF23" s="1"/>
      <c r="AH23" s="1"/>
      <c r="AJ23" s="1"/>
      <c r="AL23" s="1"/>
      <c r="AN23" s="1"/>
      <c r="AP23" s="1"/>
      <c r="AR23" s="1"/>
      <c r="AT23" s="1"/>
      <c r="AV23" s="1"/>
      <c r="AX23" s="1"/>
      <c r="AZ23" s="1"/>
      <c r="BB23" s="1"/>
      <c r="BD23" s="1"/>
      <c r="BF23" s="1"/>
      <c r="BH23" s="1"/>
      <c r="BJ23" s="1"/>
      <c r="BL23" s="1"/>
      <c r="BN23" s="1"/>
      <c r="BP23" s="1"/>
      <c r="BR23" s="1"/>
      <c r="BT23" s="1"/>
      <c r="BV23" s="1"/>
      <c r="BX23" s="1"/>
      <c r="BZ23" s="1"/>
      <c r="CB23" s="1"/>
      <c r="CD23" s="1"/>
    </row>
    <row r="24" spans="2:82" x14ac:dyDescent="0.45">
      <c r="B24" t="s">
        <v>77</v>
      </c>
      <c r="C24" s="1">
        <v>15284035</v>
      </c>
      <c r="D24" s="1">
        <v>14717178</v>
      </c>
      <c r="F24" s="1"/>
      <c r="J24" s="1"/>
      <c r="N24" s="1"/>
      <c r="P24" s="1"/>
      <c r="R24" s="1"/>
      <c r="T24" s="1"/>
      <c r="V24" s="1"/>
      <c r="X24" s="1"/>
      <c r="Z24" s="1"/>
      <c r="AB24" s="1"/>
      <c r="AD24" s="1"/>
      <c r="AF24" s="1"/>
      <c r="AH24" s="1"/>
      <c r="AJ24" s="1"/>
      <c r="AL24" s="1"/>
      <c r="AN24" s="1"/>
      <c r="AP24" s="1"/>
      <c r="AR24" s="1"/>
      <c r="AT24" s="1"/>
      <c r="AV24" s="1"/>
      <c r="AX24" s="1"/>
      <c r="AZ24" s="1"/>
      <c r="BB24" s="1"/>
      <c r="BD24" s="1"/>
      <c r="BF24" s="1"/>
      <c r="BH24" s="1"/>
      <c r="BJ24" s="1"/>
      <c r="BL24" s="1"/>
      <c r="BN24" s="1"/>
      <c r="BP24" s="1"/>
      <c r="BR24" s="1"/>
      <c r="BT24" s="1"/>
      <c r="BV24" s="1"/>
      <c r="BX24" s="1"/>
      <c r="BZ24" s="1"/>
      <c r="CB24" s="1"/>
      <c r="CD24" s="1"/>
    </row>
    <row r="25" spans="2:82" x14ac:dyDescent="0.45">
      <c r="B25" t="s">
        <v>78</v>
      </c>
      <c r="C25" s="1">
        <v>93916289</v>
      </c>
      <c r="D25" s="1">
        <v>95769956</v>
      </c>
      <c r="F25" s="1"/>
      <c r="J25" s="1"/>
      <c r="N25" s="1"/>
      <c r="P25" s="1"/>
      <c r="R25" s="1"/>
      <c r="T25" s="1"/>
      <c r="V25" s="1"/>
      <c r="X25" s="1"/>
      <c r="Z25" s="1"/>
      <c r="AB25" s="1"/>
      <c r="AD25" s="1"/>
      <c r="AF25" s="1"/>
      <c r="AH25" s="1"/>
      <c r="AJ25" s="1"/>
      <c r="AL25" s="1"/>
      <c r="AN25" s="1"/>
      <c r="AP25" s="1"/>
      <c r="AR25" s="1"/>
      <c r="AT25" s="1"/>
      <c r="AV25" s="1"/>
      <c r="AX25" s="1"/>
      <c r="AZ25" s="1"/>
      <c r="BB25" s="1"/>
      <c r="BD25" s="1"/>
      <c r="BF25" s="1"/>
      <c r="BH25" s="1"/>
      <c r="BJ25" s="1"/>
      <c r="BL25" s="1"/>
      <c r="BN25" s="1"/>
      <c r="BP25" s="1"/>
      <c r="BR25" s="1"/>
      <c r="BT25" s="1"/>
      <c r="BV25" s="1"/>
      <c r="BX25" s="1"/>
      <c r="BZ25" s="1"/>
      <c r="CB25" s="1"/>
      <c r="CD25" s="1"/>
    </row>
    <row r="26" spans="2:82" x14ac:dyDescent="0.45">
      <c r="B26" t="s">
        <v>79</v>
      </c>
      <c r="C26" s="1">
        <v>80309051</v>
      </c>
      <c r="D26" s="1">
        <v>81338324</v>
      </c>
      <c r="F26" s="1"/>
      <c r="J26" s="1"/>
      <c r="N26" s="1"/>
      <c r="P26" s="1"/>
      <c r="R26" s="1"/>
      <c r="T26" s="1"/>
      <c r="V26" s="1"/>
      <c r="X26" s="1"/>
      <c r="Z26" s="1"/>
      <c r="AB26" s="1"/>
      <c r="AD26" s="1"/>
      <c r="AF26" s="1"/>
      <c r="AH26" s="1"/>
      <c r="AJ26" s="1"/>
      <c r="AL26" s="1"/>
      <c r="AN26" s="1"/>
      <c r="AP26" s="1"/>
      <c r="AR26" s="1"/>
      <c r="AT26" s="1"/>
      <c r="AV26" s="1"/>
      <c r="AX26" s="1"/>
      <c r="AZ26" s="1"/>
      <c r="BB26" s="1"/>
      <c r="BD26" s="1"/>
      <c r="BF26" s="1"/>
      <c r="BH26" s="1"/>
      <c r="BJ26" s="1"/>
      <c r="BL26" s="1"/>
      <c r="BN26" s="1"/>
      <c r="BP26" s="1"/>
      <c r="BR26" s="1"/>
      <c r="BT26" s="1"/>
      <c r="BV26" s="1"/>
      <c r="BX26" s="1"/>
      <c r="BZ26" s="1"/>
      <c r="CB26" s="1"/>
      <c r="CD26" s="1"/>
    </row>
    <row r="27" spans="2:82" x14ac:dyDescent="0.45">
      <c r="B27" t="s">
        <v>80</v>
      </c>
      <c r="C27" s="1">
        <v>13607238</v>
      </c>
      <c r="D27" s="1">
        <v>14431631</v>
      </c>
      <c r="F27" s="1"/>
      <c r="J27" s="1"/>
      <c r="N27" s="1"/>
      <c r="P27" s="1"/>
      <c r="R27" s="1"/>
      <c r="T27" s="1"/>
      <c r="V27" s="1"/>
      <c r="X27" s="1"/>
      <c r="Z27" s="1"/>
      <c r="AB27" s="1"/>
      <c r="AD27" s="1"/>
      <c r="AF27" s="1"/>
      <c r="AH27" s="1"/>
      <c r="AJ27" s="1"/>
      <c r="AL27" s="1"/>
      <c r="AN27" s="1"/>
      <c r="AP27" s="1"/>
      <c r="AR27" s="1"/>
      <c r="AT27" s="1"/>
      <c r="AV27" s="1"/>
      <c r="AX27" s="1"/>
      <c r="AZ27" s="1"/>
      <c r="BB27" s="1"/>
      <c r="BD27" s="1"/>
      <c r="BF27" s="1"/>
      <c r="BH27" s="1"/>
      <c r="BJ27" s="1"/>
      <c r="BL27" s="1"/>
      <c r="BN27" s="1"/>
      <c r="BP27" s="1"/>
      <c r="BR27" s="1"/>
      <c r="BT27" s="1"/>
      <c r="BV27" s="1"/>
      <c r="BX27" s="1"/>
      <c r="BZ27" s="1"/>
      <c r="CB27" s="1"/>
      <c r="CD27" s="1"/>
    </row>
    <row r="28" spans="2:82" x14ac:dyDescent="0.45">
      <c r="B28" t="s">
        <v>81</v>
      </c>
      <c r="C28" s="1">
        <v>160191812</v>
      </c>
      <c r="D28" s="1">
        <v>187069013</v>
      </c>
      <c r="F28" s="1"/>
      <c r="J28" s="1"/>
      <c r="N28" s="1"/>
      <c r="P28" s="1"/>
      <c r="R28" s="1"/>
      <c r="T28" s="1"/>
      <c r="V28" s="1"/>
      <c r="X28" s="1"/>
      <c r="Z28" s="1"/>
      <c r="AB28" s="1"/>
      <c r="AD28" s="1"/>
      <c r="AF28" s="1"/>
      <c r="AH28" s="1"/>
      <c r="AJ28" s="1"/>
      <c r="AL28" s="1"/>
      <c r="AN28" s="1"/>
      <c r="AP28" s="1"/>
      <c r="AR28" s="1"/>
      <c r="AT28" s="1"/>
      <c r="AV28" s="1"/>
      <c r="AX28" s="1"/>
      <c r="AZ28" s="1"/>
      <c r="BB28" s="1"/>
      <c r="BD28" s="1"/>
      <c r="BF28" s="1"/>
      <c r="BH28" s="1"/>
      <c r="BJ28" s="1"/>
      <c r="BL28" s="1"/>
      <c r="BN28" s="1"/>
      <c r="BP28" s="1"/>
      <c r="BR28" s="1"/>
      <c r="BT28" s="1"/>
      <c r="BV28" s="1"/>
      <c r="BX28" s="1"/>
      <c r="BZ28" s="1"/>
      <c r="CB28" s="1"/>
      <c r="CD28" s="1"/>
    </row>
    <row r="29" spans="2:82" x14ac:dyDescent="0.45">
      <c r="B29" t="s">
        <v>82</v>
      </c>
      <c r="C29" s="1">
        <v>126490439</v>
      </c>
      <c r="D29" s="1">
        <v>150895164</v>
      </c>
      <c r="F29" s="1"/>
      <c r="J29" s="1"/>
      <c r="N29" s="1"/>
      <c r="P29" s="1"/>
      <c r="R29" s="1"/>
      <c r="T29" s="1"/>
      <c r="V29" s="1"/>
      <c r="X29" s="1"/>
      <c r="Z29" s="1"/>
      <c r="AB29" s="1"/>
      <c r="AD29" s="1"/>
      <c r="AF29" s="1"/>
      <c r="AH29" s="1"/>
      <c r="AJ29" s="1"/>
      <c r="AL29" s="1"/>
      <c r="AN29" s="1"/>
      <c r="AP29" s="1"/>
      <c r="AR29" s="1"/>
      <c r="AT29" s="1"/>
      <c r="AV29" s="1"/>
      <c r="AX29" s="1"/>
      <c r="AZ29" s="1"/>
      <c r="BB29" s="1"/>
      <c r="BD29" s="1"/>
      <c r="BF29" s="1"/>
      <c r="BH29" s="1"/>
      <c r="BJ29" s="1"/>
      <c r="BL29" s="1"/>
      <c r="BN29" s="1"/>
      <c r="BP29" s="1"/>
      <c r="BR29" s="1"/>
      <c r="BT29" s="1"/>
      <c r="BV29" s="1"/>
      <c r="BX29" s="1"/>
      <c r="BZ29" s="1"/>
      <c r="CB29" s="1"/>
      <c r="CD29" s="1"/>
    </row>
    <row r="30" spans="2:82" x14ac:dyDescent="0.45">
      <c r="B30" t="s">
        <v>83</v>
      </c>
      <c r="C30" s="1">
        <v>32877502</v>
      </c>
      <c r="D30" s="1">
        <v>35328045</v>
      </c>
      <c r="F30" s="1"/>
      <c r="J30" s="1"/>
      <c r="N30" s="1"/>
      <c r="P30" s="1"/>
      <c r="R30" s="1"/>
      <c r="T30" s="1"/>
      <c r="V30" s="1"/>
      <c r="X30" s="1"/>
      <c r="Z30" s="1"/>
      <c r="AB30" s="1"/>
      <c r="AD30" s="1"/>
      <c r="AF30" s="1"/>
      <c r="AH30" s="1"/>
      <c r="AJ30" s="1"/>
      <c r="AL30" s="1"/>
      <c r="AN30" s="1"/>
      <c r="AP30" s="1"/>
      <c r="AR30" s="1"/>
      <c r="AT30" s="1"/>
      <c r="AV30" s="1"/>
      <c r="AX30" s="1"/>
      <c r="AZ30" s="1"/>
      <c r="BB30" s="1"/>
      <c r="BD30" s="1"/>
      <c r="BF30" s="1"/>
      <c r="BH30" s="1"/>
      <c r="BJ30" s="1"/>
      <c r="BL30" s="1"/>
      <c r="BN30" s="1"/>
      <c r="BP30" s="1"/>
      <c r="BR30" s="1"/>
      <c r="BT30" s="1"/>
      <c r="BV30" s="1"/>
      <c r="BX30" s="1"/>
      <c r="BZ30" s="1"/>
      <c r="CB30" s="1"/>
      <c r="CD30" s="1"/>
    </row>
    <row r="31" spans="2:82" x14ac:dyDescent="0.45">
      <c r="B31" t="s">
        <v>84</v>
      </c>
      <c r="C31" s="1">
        <v>823870</v>
      </c>
      <c r="D31" s="1">
        <v>845804</v>
      </c>
      <c r="F31" s="1"/>
      <c r="J31" s="1"/>
      <c r="N31" s="1"/>
      <c r="P31" s="1"/>
      <c r="R31" s="1"/>
      <c r="T31" s="1"/>
      <c r="V31" s="1"/>
      <c r="X31" s="1"/>
      <c r="Z31" s="1"/>
      <c r="AB31" s="1"/>
      <c r="AD31" s="1"/>
      <c r="AF31" s="1"/>
      <c r="AH31" s="1"/>
      <c r="AJ31" s="1"/>
      <c r="AL31" s="1"/>
      <c r="AN31" s="1"/>
      <c r="AP31" s="1"/>
      <c r="AR31" s="1"/>
      <c r="AT31" s="1"/>
      <c r="AV31" s="1"/>
      <c r="AX31" s="1"/>
      <c r="AZ31" s="1"/>
      <c r="BB31" s="1"/>
      <c r="BD31" s="1"/>
      <c r="BF31" s="1"/>
      <c r="BH31" s="1"/>
      <c r="BJ31" s="1"/>
      <c r="BL31" s="1"/>
      <c r="BN31" s="1"/>
      <c r="BP31" s="1"/>
      <c r="BR31" s="1"/>
      <c r="BT31" s="1"/>
      <c r="BV31" s="1"/>
      <c r="BX31" s="1"/>
      <c r="BZ31" s="1"/>
      <c r="CB31" s="1"/>
      <c r="CD31" s="1"/>
    </row>
    <row r="32" spans="2:82" x14ac:dyDescent="0.45">
      <c r="B32" t="s">
        <v>85</v>
      </c>
      <c r="C32" s="1">
        <v>156900503</v>
      </c>
      <c r="D32" s="1">
        <v>146441275</v>
      </c>
      <c r="F32" s="1"/>
      <c r="J32" s="1"/>
      <c r="N32" s="1"/>
      <c r="P32" s="1"/>
      <c r="R32" s="1"/>
      <c r="T32" s="1"/>
      <c r="V32" s="1"/>
      <c r="X32" s="1"/>
      <c r="Z32" s="1"/>
      <c r="AB32" s="1"/>
      <c r="AD32" s="1"/>
      <c r="AF32" s="1"/>
      <c r="AH32" s="1"/>
      <c r="AJ32" s="1"/>
      <c r="AL32" s="1"/>
      <c r="AN32" s="1"/>
      <c r="AP32" s="1"/>
      <c r="AR32" s="1"/>
      <c r="AT32" s="1"/>
      <c r="AV32" s="1"/>
      <c r="AX32" s="1"/>
      <c r="AZ32" s="1"/>
      <c r="BB32" s="1"/>
      <c r="BD32" s="1"/>
      <c r="BF32" s="1"/>
      <c r="BH32" s="1"/>
      <c r="BJ32" s="1"/>
      <c r="BL32" s="1"/>
      <c r="BN32" s="1"/>
      <c r="BP32" s="1"/>
      <c r="BR32" s="1"/>
      <c r="BT32" s="1"/>
      <c r="BV32" s="1"/>
      <c r="BX32" s="1"/>
      <c r="BZ32" s="1"/>
      <c r="CB32" s="1"/>
      <c r="CD32" s="1"/>
    </row>
    <row r="33" spans="2:82" x14ac:dyDescent="0.45">
      <c r="B33" t="s">
        <v>86</v>
      </c>
      <c r="C33" s="1">
        <v>46745070</v>
      </c>
      <c r="D33" s="1">
        <v>47935822</v>
      </c>
      <c r="F33" s="1"/>
      <c r="J33" s="1"/>
      <c r="N33" s="1"/>
      <c r="P33" s="1"/>
      <c r="R33" s="1"/>
      <c r="T33" s="1"/>
      <c r="V33" s="1"/>
      <c r="X33" s="1"/>
      <c r="Z33" s="1"/>
      <c r="AB33" s="1"/>
      <c r="AD33" s="1"/>
      <c r="AF33" s="1"/>
      <c r="AH33" s="1"/>
      <c r="AJ33" s="1"/>
      <c r="AL33" s="1"/>
      <c r="AN33" s="1"/>
      <c r="AP33" s="1"/>
      <c r="AR33" s="1"/>
      <c r="AT33" s="1"/>
      <c r="AV33" s="1"/>
      <c r="AX33" s="1"/>
      <c r="AZ33" s="1"/>
      <c r="BB33" s="1"/>
      <c r="BD33" s="1"/>
      <c r="BF33" s="1"/>
      <c r="BH33" s="1"/>
      <c r="BJ33" s="1"/>
      <c r="BL33" s="1"/>
      <c r="BN33" s="1"/>
      <c r="BP33" s="1"/>
      <c r="BR33" s="1"/>
      <c r="BT33" s="1"/>
      <c r="BV33" s="1"/>
      <c r="BX33" s="1"/>
      <c r="BZ33" s="1"/>
      <c r="CB33" s="1"/>
      <c r="CD33" s="1"/>
    </row>
    <row r="34" spans="2:82" x14ac:dyDescent="0.45">
      <c r="B34" t="s">
        <v>87</v>
      </c>
      <c r="C34" s="1">
        <v>32018713</v>
      </c>
      <c r="D34" s="1">
        <v>28543150</v>
      </c>
      <c r="F34" s="1"/>
      <c r="J34" s="1"/>
      <c r="N34" s="1"/>
      <c r="P34" s="1"/>
      <c r="R34" s="1"/>
      <c r="T34" s="1"/>
      <c r="V34" s="1"/>
      <c r="X34" s="1"/>
      <c r="Z34" s="1"/>
      <c r="AB34" s="1"/>
      <c r="AD34" s="1"/>
      <c r="AF34" s="1"/>
      <c r="AH34" s="1"/>
      <c r="AJ34" s="1"/>
      <c r="AL34" s="1"/>
      <c r="AN34" s="1"/>
      <c r="AP34" s="1"/>
      <c r="AR34" s="1"/>
      <c r="AT34" s="1"/>
      <c r="AV34" s="1"/>
      <c r="AX34" s="1"/>
      <c r="AZ34" s="1"/>
      <c r="BB34" s="1"/>
      <c r="BD34" s="1"/>
      <c r="BF34" s="1"/>
      <c r="BH34" s="1"/>
      <c r="BJ34" s="1"/>
      <c r="BL34" s="1"/>
      <c r="BN34" s="1"/>
      <c r="BP34" s="1"/>
      <c r="BR34" s="1"/>
      <c r="BT34" s="1"/>
      <c r="BV34" s="1"/>
      <c r="BX34" s="1"/>
      <c r="BZ34" s="1"/>
      <c r="CB34" s="1"/>
      <c r="CD34" s="1"/>
    </row>
    <row r="35" spans="2:82" x14ac:dyDescent="0.45">
      <c r="B35" t="s">
        <v>88</v>
      </c>
      <c r="C35" s="1">
        <v>78136720</v>
      </c>
      <c r="D35" s="1">
        <v>69962303</v>
      </c>
      <c r="F35" s="1"/>
      <c r="J35" s="1"/>
      <c r="N35" s="1"/>
      <c r="P35" s="1"/>
      <c r="R35" s="1"/>
      <c r="T35" s="1"/>
      <c r="V35" s="1"/>
      <c r="X35" s="1"/>
      <c r="Z35" s="1"/>
      <c r="AB35" s="1"/>
      <c r="AD35" s="1"/>
      <c r="AF35" s="1"/>
      <c r="AH35" s="1"/>
      <c r="AJ35" s="1"/>
      <c r="AL35" s="1"/>
      <c r="AN35" s="1"/>
      <c r="AP35" s="1"/>
      <c r="AR35" s="1"/>
      <c r="AT35" s="1"/>
      <c r="AV35" s="1"/>
      <c r="AX35" s="1"/>
      <c r="AZ35" s="1"/>
      <c r="BB35" s="1"/>
      <c r="BD35" s="1"/>
      <c r="BF35" s="1"/>
      <c r="BH35" s="1"/>
      <c r="BJ35" s="1"/>
      <c r="BL35" s="1"/>
      <c r="BN35" s="1"/>
      <c r="BP35" s="1"/>
      <c r="BR35" s="1"/>
      <c r="BT35" s="1"/>
      <c r="BV35" s="1"/>
      <c r="BX35" s="1"/>
      <c r="BZ35" s="1"/>
      <c r="CB35" s="1"/>
      <c r="CD35" s="1"/>
    </row>
    <row r="36" spans="2:82" x14ac:dyDescent="0.45">
      <c r="B36" t="s">
        <v>89</v>
      </c>
      <c r="C36" s="1">
        <v>210092234</v>
      </c>
      <c r="D36" s="1">
        <v>220056177</v>
      </c>
      <c r="F36" s="1"/>
      <c r="J36" s="1"/>
      <c r="N36" s="1"/>
      <c r="P36" s="1"/>
      <c r="R36" s="1"/>
      <c r="T36" s="1"/>
      <c r="V36" s="1"/>
      <c r="X36" s="1"/>
      <c r="Z36" s="1"/>
      <c r="AB36" s="1"/>
      <c r="AD36" s="1"/>
      <c r="AF36" s="1"/>
      <c r="AH36" s="1"/>
      <c r="AJ36" s="1"/>
      <c r="AL36" s="1"/>
      <c r="AN36" s="1"/>
      <c r="AP36" s="1"/>
      <c r="AR36" s="1"/>
      <c r="AT36" s="1"/>
      <c r="AV36" s="1"/>
      <c r="AX36" s="1"/>
      <c r="AZ36" s="1"/>
      <c r="BB36" s="1"/>
      <c r="BD36" s="1"/>
      <c r="BF36" s="1"/>
      <c r="BH36" s="1"/>
      <c r="BJ36" s="1"/>
      <c r="BL36" s="1"/>
      <c r="BN36" s="1"/>
      <c r="BP36" s="1"/>
      <c r="BR36" s="1"/>
      <c r="BT36" s="1"/>
      <c r="BV36" s="1"/>
      <c r="BX36" s="1"/>
      <c r="BZ36" s="1"/>
      <c r="CB36" s="1"/>
      <c r="CD36" s="1"/>
    </row>
    <row r="37" spans="2:82" x14ac:dyDescent="0.45">
      <c r="B37" t="s">
        <v>90</v>
      </c>
      <c r="C37" s="1">
        <v>27427406</v>
      </c>
      <c r="D37" s="1">
        <v>29308341</v>
      </c>
      <c r="F37" s="1"/>
      <c r="J37" s="1"/>
      <c r="N37" s="1"/>
      <c r="P37" s="1"/>
      <c r="R37" s="1"/>
      <c r="T37" s="1"/>
      <c r="V37" s="1"/>
      <c r="X37" s="1"/>
      <c r="Z37" s="1"/>
      <c r="AB37" s="1"/>
      <c r="AD37" s="1"/>
      <c r="AF37" s="1"/>
      <c r="AH37" s="1"/>
      <c r="AJ37" s="1"/>
      <c r="AL37" s="1"/>
      <c r="AN37" s="1"/>
      <c r="AP37" s="1"/>
      <c r="AR37" s="1"/>
      <c r="AT37" s="1"/>
      <c r="AV37" s="1"/>
      <c r="AX37" s="1"/>
      <c r="AZ37" s="1"/>
      <c r="BB37" s="1"/>
      <c r="BD37" s="1"/>
      <c r="BF37" s="1"/>
      <c r="BH37" s="1"/>
      <c r="BJ37" s="1"/>
      <c r="BL37" s="1"/>
      <c r="BN37" s="1"/>
      <c r="BP37" s="1"/>
      <c r="BR37" s="1"/>
      <c r="BT37" s="1"/>
      <c r="BV37" s="1"/>
      <c r="BX37" s="1"/>
      <c r="BZ37" s="1"/>
      <c r="CB37" s="1"/>
      <c r="CD37" s="1"/>
    </row>
    <row r="38" spans="2:82" x14ac:dyDescent="0.45">
      <c r="B38" t="s">
        <v>91</v>
      </c>
      <c r="C38" s="1">
        <v>66966851</v>
      </c>
      <c r="D38" s="1">
        <v>74035665</v>
      </c>
      <c r="F38" s="1"/>
      <c r="J38" s="1"/>
      <c r="N38" s="1"/>
      <c r="P38" s="1"/>
      <c r="R38" s="1"/>
      <c r="T38" s="1"/>
      <c r="V38" s="1"/>
      <c r="X38" s="1"/>
      <c r="Z38" s="1"/>
      <c r="AB38" s="1"/>
      <c r="AD38" s="1"/>
      <c r="AF38" s="1"/>
      <c r="AH38" s="1"/>
      <c r="AJ38" s="1"/>
      <c r="AL38" s="1"/>
      <c r="AN38" s="1"/>
      <c r="AP38" s="1"/>
      <c r="AR38" s="1"/>
      <c r="AT38" s="1"/>
      <c r="AV38" s="1"/>
      <c r="AX38" s="1"/>
      <c r="AZ38" s="1"/>
      <c r="BB38" s="1"/>
      <c r="BD38" s="1"/>
      <c r="BF38" s="1"/>
      <c r="BH38" s="1"/>
      <c r="BJ38" s="1"/>
      <c r="BL38" s="1"/>
      <c r="BN38" s="1"/>
      <c r="BP38" s="1"/>
      <c r="BR38" s="1"/>
      <c r="BT38" s="1"/>
      <c r="BV38" s="1"/>
      <c r="BX38" s="1"/>
      <c r="BZ38" s="1"/>
      <c r="CB38" s="1"/>
      <c r="CD38" s="1"/>
    </row>
    <row r="39" spans="2:82" x14ac:dyDescent="0.45">
      <c r="B39" t="s">
        <v>92</v>
      </c>
      <c r="C39" s="1">
        <v>62651244</v>
      </c>
      <c r="D39" s="1">
        <v>61362978</v>
      </c>
      <c r="F39" s="1"/>
      <c r="J39" s="1"/>
      <c r="N39" s="1"/>
      <c r="P39" s="1"/>
      <c r="R39" s="1"/>
      <c r="T39" s="1"/>
      <c r="V39" s="1"/>
      <c r="X39" s="1"/>
      <c r="Z39" s="1"/>
      <c r="AB39" s="1"/>
      <c r="AD39" s="1"/>
      <c r="AF39" s="1"/>
      <c r="AH39" s="1"/>
      <c r="AJ39" s="1"/>
      <c r="AL39" s="1"/>
      <c r="AN39" s="1"/>
      <c r="AP39" s="1"/>
      <c r="AR39" s="1"/>
      <c r="AT39" s="1"/>
      <c r="AV39" s="1"/>
      <c r="AX39" s="1"/>
      <c r="AZ39" s="1"/>
      <c r="BB39" s="1"/>
      <c r="BD39" s="1"/>
      <c r="BF39" s="1"/>
      <c r="BH39" s="1"/>
      <c r="BJ39" s="1"/>
      <c r="BL39" s="1"/>
      <c r="BN39" s="1"/>
      <c r="BP39" s="1"/>
      <c r="BR39" s="1"/>
      <c r="BT39" s="1"/>
      <c r="BV39" s="1"/>
      <c r="BX39" s="1"/>
      <c r="BZ39" s="1"/>
      <c r="CB39" s="1"/>
      <c r="CD39" s="1"/>
    </row>
    <row r="40" spans="2:82" x14ac:dyDescent="0.45">
      <c r="B40" t="s">
        <v>93</v>
      </c>
      <c r="C40" s="1">
        <v>53046733</v>
      </c>
      <c r="D40" s="1">
        <v>55349193</v>
      </c>
      <c r="F40" s="1"/>
      <c r="J40" s="1"/>
      <c r="N40" s="1"/>
      <c r="P40" s="1"/>
      <c r="R40" s="1"/>
      <c r="T40" s="1"/>
      <c r="V40" s="1"/>
      <c r="X40" s="1"/>
      <c r="Z40" s="1"/>
      <c r="AB40" s="1"/>
      <c r="AD40" s="1"/>
      <c r="AF40" s="1"/>
      <c r="AH40" s="1"/>
      <c r="AJ40" s="1"/>
      <c r="AL40" s="1"/>
      <c r="AN40" s="1"/>
      <c r="AP40" s="1"/>
      <c r="AR40" s="1"/>
      <c r="AT40" s="1"/>
      <c r="AV40" s="1"/>
      <c r="AX40" s="1"/>
      <c r="AZ40" s="1"/>
      <c r="BB40" s="1"/>
      <c r="BD40" s="1"/>
      <c r="BF40" s="1"/>
      <c r="BH40" s="1"/>
      <c r="BJ40" s="1"/>
      <c r="BL40" s="1"/>
      <c r="BN40" s="1"/>
      <c r="BP40" s="1"/>
      <c r="BR40" s="1"/>
      <c r="BT40" s="1"/>
      <c r="BV40" s="1"/>
      <c r="BX40" s="1"/>
      <c r="BZ40" s="1"/>
      <c r="CB40" s="1"/>
      <c r="CD40" s="1"/>
    </row>
    <row r="41" spans="2:82" x14ac:dyDescent="0.45">
      <c r="B41" t="s">
        <v>94</v>
      </c>
      <c r="C41" s="1">
        <v>142705483</v>
      </c>
      <c r="D41" s="1">
        <v>128224595</v>
      </c>
      <c r="F41" s="1"/>
      <c r="J41" s="1"/>
      <c r="N41" s="1"/>
      <c r="P41" s="1"/>
      <c r="R41" s="1"/>
      <c r="T41" s="1"/>
      <c r="V41" s="1"/>
      <c r="X41" s="1"/>
      <c r="Z41" s="1"/>
      <c r="AB41" s="1"/>
      <c r="AD41" s="1"/>
      <c r="AF41" s="1"/>
      <c r="AH41" s="1"/>
      <c r="AJ41" s="1"/>
      <c r="AL41" s="1"/>
      <c r="AN41" s="1"/>
      <c r="AP41" s="1"/>
      <c r="AR41" s="1"/>
      <c r="AT41" s="1"/>
      <c r="AV41" s="1"/>
      <c r="AX41" s="1"/>
      <c r="AZ41" s="1"/>
      <c r="BB41" s="1"/>
      <c r="BD41" s="1"/>
      <c r="BF41" s="1"/>
      <c r="BH41" s="1"/>
      <c r="BJ41" s="1"/>
      <c r="BL41" s="1"/>
      <c r="BN41" s="1"/>
      <c r="BP41" s="1"/>
      <c r="BR41" s="1"/>
      <c r="BT41" s="1"/>
      <c r="BV41" s="1"/>
      <c r="BX41" s="1"/>
      <c r="BZ41" s="1"/>
      <c r="CB41" s="1"/>
      <c r="CD41" s="1"/>
    </row>
    <row r="42" spans="2:82" x14ac:dyDescent="0.45">
      <c r="B42" t="s">
        <v>95</v>
      </c>
      <c r="C42" s="1">
        <v>17912669</v>
      </c>
      <c r="D42" s="1">
        <v>15966479</v>
      </c>
      <c r="F42" s="1"/>
      <c r="J42" s="1"/>
      <c r="N42" s="1"/>
      <c r="P42" s="1"/>
      <c r="R42" s="1"/>
      <c r="T42" s="1"/>
      <c r="V42" s="1"/>
      <c r="X42" s="1"/>
      <c r="Z42" s="1"/>
      <c r="AB42" s="1"/>
      <c r="AD42" s="1"/>
      <c r="AF42" s="1"/>
      <c r="AH42" s="1"/>
      <c r="AJ42" s="1"/>
      <c r="AL42" s="1"/>
      <c r="AN42" s="1"/>
      <c r="AP42" s="1"/>
      <c r="AR42" s="1"/>
      <c r="AT42" s="1"/>
      <c r="AV42" s="1"/>
      <c r="AX42" s="1"/>
      <c r="AZ42" s="1"/>
      <c r="BB42" s="1"/>
      <c r="BD42" s="1"/>
      <c r="BF42" s="1"/>
      <c r="BH42" s="1"/>
      <c r="BJ42" s="1"/>
      <c r="BL42" s="1"/>
      <c r="BN42" s="1"/>
      <c r="BP42" s="1"/>
      <c r="BR42" s="1"/>
      <c r="BT42" s="1"/>
      <c r="BV42" s="1"/>
      <c r="BX42" s="1"/>
      <c r="BZ42" s="1"/>
      <c r="CB42" s="1"/>
      <c r="CD42" s="1"/>
    </row>
    <row r="43" spans="2:82" x14ac:dyDescent="0.45">
      <c r="B43" t="s">
        <v>96</v>
      </c>
      <c r="C43" s="1">
        <v>15489877</v>
      </c>
      <c r="D43" s="1">
        <v>14857075</v>
      </c>
      <c r="F43" s="1"/>
      <c r="J43" s="1"/>
      <c r="N43" s="1"/>
      <c r="P43" s="1"/>
      <c r="R43" s="1"/>
      <c r="T43" s="1"/>
      <c r="V43" s="1"/>
      <c r="X43" s="1"/>
      <c r="Z43" s="1"/>
      <c r="AB43" s="1"/>
      <c r="AD43" s="1"/>
      <c r="AF43" s="1"/>
      <c r="AH43" s="1"/>
      <c r="AJ43" s="1"/>
      <c r="AL43" s="1"/>
      <c r="AN43" s="1"/>
      <c r="AP43" s="1"/>
      <c r="AR43" s="1"/>
      <c r="AT43" s="1"/>
      <c r="AV43" s="1"/>
      <c r="AX43" s="1"/>
      <c r="AZ43" s="1"/>
      <c r="BB43" s="1"/>
      <c r="BD43" s="1"/>
      <c r="BF43" s="1"/>
      <c r="BH43" s="1"/>
      <c r="BJ43" s="1"/>
      <c r="BL43" s="1"/>
      <c r="BN43" s="1"/>
      <c r="BP43" s="1"/>
      <c r="BR43" s="1"/>
      <c r="BT43" s="1"/>
      <c r="BV43" s="1"/>
      <c r="BX43" s="1"/>
      <c r="BZ43" s="1"/>
      <c r="CB43" s="1"/>
      <c r="CD43" s="1"/>
    </row>
    <row r="44" spans="2:82" x14ac:dyDescent="0.45">
      <c r="B44" t="s">
        <v>97</v>
      </c>
      <c r="C44" s="1">
        <v>53311148</v>
      </c>
      <c r="D44" s="1">
        <v>46120473</v>
      </c>
      <c r="F44" s="1"/>
      <c r="J44" s="1"/>
      <c r="N44" s="1"/>
      <c r="P44" s="1"/>
      <c r="R44" s="1"/>
      <c r="T44" s="1"/>
      <c r="V44" s="1"/>
      <c r="X44" s="1"/>
      <c r="Z44" s="1"/>
      <c r="AB44" s="1"/>
      <c r="AD44" s="1"/>
      <c r="AF44" s="1"/>
      <c r="AH44" s="1"/>
      <c r="AJ44" s="1"/>
      <c r="AL44" s="1"/>
      <c r="AN44" s="1"/>
      <c r="AP44" s="1"/>
      <c r="AR44" s="1"/>
      <c r="AT44" s="1"/>
      <c r="AV44" s="1"/>
      <c r="AX44" s="1"/>
      <c r="AZ44" s="1"/>
      <c r="BB44" s="1"/>
      <c r="BD44" s="1"/>
      <c r="BF44" s="1"/>
      <c r="BH44" s="1"/>
      <c r="BJ44" s="1"/>
      <c r="BL44" s="1"/>
      <c r="BN44" s="1"/>
      <c r="BP44" s="1"/>
      <c r="BR44" s="1"/>
      <c r="BT44" s="1"/>
      <c r="BV44" s="1"/>
      <c r="BX44" s="1"/>
      <c r="BZ44" s="1"/>
      <c r="CB44" s="1"/>
      <c r="CD44" s="1"/>
    </row>
    <row r="45" spans="2:82" x14ac:dyDescent="0.45">
      <c r="B45" t="s">
        <v>98</v>
      </c>
      <c r="C45" s="1">
        <v>24208508</v>
      </c>
      <c r="D45" s="1">
        <v>21818436</v>
      </c>
      <c r="F45" s="1"/>
      <c r="J45" s="1"/>
      <c r="N45" s="1"/>
      <c r="P45" s="1"/>
      <c r="R45" s="1"/>
      <c r="T45" s="1"/>
      <c r="V45" s="1"/>
      <c r="X45" s="1"/>
      <c r="Z45" s="1"/>
      <c r="AB45" s="1"/>
      <c r="AD45" s="1"/>
      <c r="AF45" s="1"/>
      <c r="AH45" s="1"/>
      <c r="AJ45" s="1"/>
      <c r="AL45" s="1"/>
      <c r="AN45" s="1"/>
      <c r="AP45" s="1"/>
      <c r="AR45" s="1"/>
      <c r="AT45" s="1"/>
      <c r="AV45" s="1"/>
      <c r="AX45" s="1"/>
      <c r="AZ45" s="1"/>
      <c r="BB45" s="1"/>
      <c r="BD45" s="1"/>
      <c r="BF45" s="1"/>
      <c r="BH45" s="1"/>
      <c r="BJ45" s="1"/>
      <c r="BL45" s="1"/>
      <c r="BN45" s="1"/>
      <c r="BP45" s="1"/>
      <c r="BR45" s="1"/>
      <c r="BT45" s="1"/>
      <c r="BV45" s="1"/>
      <c r="BX45" s="1"/>
      <c r="BZ45" s="1"/>
      <c r="CB45" s="1"/>
      <c r="CD45" s="1"/>
    </row>
    <row r="46" spans="2:82" x14ac:dyDescent="0.45">
      <c r="B46" t="s">
        <v>99</v>
      </c>
      <c r="C46" s="1">
        <v>10578923</v>
      </c>
      <c r="D46" s="1">
        <v>10663436</v>
      </c>
      <c r="F46" s="1"/>
      <c r="J46" s="1"/>
      <c r="N46" s="1"/>
      <c r="P46" s="1"/>
      <c r="R46" s="1"/>
      <c r="T46" s="1"/>
      <c r="V46" s="1"/>
      <c r="X46" s="1"/>
      <c r="Z46" s="1"/>
      <c r="AB46" s="1"/>
      <c r="AD46" s="1"/>
      <c r="AF46" s="1"/>
      <c r="AH46" s="1"/>
      <c r="AJ46" s="1"/>
      <c r="AL46" s="1"/>
      <c r="AN46" s="1"/>
      <c r="AP46" s="1"/>
      <c r="AR46" s="1"/>
      <c r="AT46" s="1"/>
      <c r="AV46" s="1"/>
      <c r="AX46" s="1"/>
      <c r="AZ46" s="1"/>
      <c r="BB46" s="1"/>
      <c r="BD46" s="1"/>
      <c r="BF46" s="1"/>
      <c r="BH46" s="1"/>
      <c r="BJ46" s="1"/>
      <c r="BL46" s="1"/>
      <c r="BN46" s="1"/>
      <c r="BP46" s="1"/>
      <c r="BR46" s="1"/>
      <c r="BT46" s="1"/>
      <c r="BV46" s="1"/>
      <c r="BX46" s="1"/>
      <c r="BZ46" s="1"/>
      <c r="CB46" s="1"/>
      <c r="CD46" s="1"/>
    </row>
    <row r="47" spans="2:82" x14ac:dyDescent="0.45">
      <c r="B47" t="s">
        <v>100</v>
      </c>
      <c r="C47" s="1">
        <v>2393416</v>
      </c>
      <c r="D47" s="1">
        <v>1506165</v>
      </c>
      <c r="F47" s="1"/>
      <c r="J47" s="1"/>
      <c r="N47" s="1"/>
      <c r="P47" s="1"/>
      <c r="R47" s="1"/>
      <c r="T47" s="1"/>
      <c r="V47" s="1"/>
      <c r="X47" s="1"/>
      <c r="Z47" s="1"/>
      <c r="AB47" s="1"/>
      <c r="AD47" s="1"/>
      <c r="AF47" s="1"/>
      <c r="AH47" s="1"/>
      <c r="AJ47" s="1"/>
      <c r="AL47" s="1"/>
      <c r="AN47" s="1"/>
      <c r="AP47" s="1"/>
      <c r="AR47" s="1"/>
      <c r="AT47" s="1"/>
      <c r="AV47" s="1"/>
      <c r="AX47" s="1"/>
      <c r="AZ47" s="1"/>
      <c r="BB47" s="1"/>
      <c r="BD47" s="1"/>
      <c r="BF47" s="1"/>
      <c r="BH47" s="1"/>
      <c r="BJ47" s="1"/>
      <c r="BL47" s="1"/>
      <c r="BN47" s="1"/>
      <c r="BP47" s="1"/>
      <c r="BR47" s="1"/>
      <c r="BT47" s="1"/>
      <c r="BV47" s="1"/>
      <c r="BX47" s="1"/>
      <c r="BZ47" s="1"/>
      <c r="CB47" s="1"/>
      <c r="CD47" s="1"/>
    </row>
    <row r="48" spans="2:82" x14ac:dyDescent="0.45">
      <c r="B48" t="s">
        <v>101</v>
      </c>
      <c r="C48" s="1">
        <v>18810941</v>
      </c>
      <c r="D48" s="1">
        <v>17292531</v>
      </c>
      <c r="F48" s="1"/>
      <c r="J48" s="1"/>
      <c r="N48" s="1"/>
      <c r="P48" s="1"/>
      <c r="R48" s="1"/>
      <c r="T48" s="1"/>
      <c r="V48" s="1"/>
      <c r="X48" s="1"/>
      <c r="Z48" s="1"/>
      <c r="AB48" s="1"/>
      <c r="AD48" s="1"/>
      <c r="AF48" s="1"/>
      <c r="AH48" s="1"/>
      <c r="AJ48" s="1"/>
      <c r="AL48" s="1"/>
      <c r="AN48" s="1"/>
      <c r="AP48" s="1"/>
      <c r="AR48" s="1"/>
      <c r="AT48" s="1"/>
      <c r="AV48" s="1"/>
      <c r="AX48" s="1"/>
      <c r="AZ48" s="1"/>
      <c r="BB48" s="1"/>
      <c r="BD48" s="1"/>
      <c r="BF48" s="1"/>
      <c r="BH48" s="1"/>
      <c r="BJ48" s="1"/>
      <c r="BL48" s="1"/>
      <c r="BN48" s="1"/>
      <c r="BP48" s="1"/>
      <c r="BR48" s="1"/>
      <c r="BT48" s="1"/>
      <c r="BV48" s="1"/>
      <c r="BX48" s="1"/>
      <c r="BZ48" s="1"/>
      <c r="CB48" s="1"/>
      <c r="CD48" s="1"/>
    </row>
    <row r="49" spans="1:82" x14ac:dyDescent="0.45">
      <c r="B49" t="s">
        <v>102</v>
      </c>
      <c r="C49" s="1">
        <v>35014058</v>
      </c>
      <c r="D49" s="1">
        <v>34671104</v>
      </c>
      <c r="F49" s="1"/>
      <c r="J49" s="1"/>
      <c r="N49" s="1"/>
      <c r="P49" s="1"/>
      <c r="R49" s="1"/>
      <c r="T49" s="1"/>
      <c r="V49" s="1"/>
      <c r="X49" s="1"/>
      <c r="Z49" s="1"/>
      <c r="AB49" s="1"/>
      <c r="AD49" s="1"/>
      <c r="AF49" s="1"/>
      <c r="AH49" s="1"/>
      <c r="AJ49" s="1"/>
      <c r="AL49" s="1"/>
      <c r="AN49" s="1"/>
      <c r="AP49" s="1"/>
      <c r="AR49" s="1"/>
      <c r="AT49" s="1"/>
      <c r="AV49" s="1"/>
      <c r="AX49" s="1"/>
      <c r="AZ49" s="1"/>
      <c r="BB49" s="1"/>
      <c r="BD49" s="1"/>
      <c r="BF49" s="1"/>
      <c r="BH49" s="1"/>
      <c r="BJ49" s="1"/>
      <c r="BL49" s="1"/>
      <c r="BN49" s="1"/>
      <c r="BP49" s="1"/>
      <c r="BR49" s="1"/>
      <c r="BT49" s="1"/>
      <c r="BV49" s="1"/>
      <c r="BX49" s="1"/>
      <c r="BZ49" s="1"/>
      <c r="CB49" s="1"/>
      <c r="CD49" s="1"/>
    </row>
    <row r="50" spans="1:82" x14ac:dyDescent="0.45">
      <c r="D50" s="1"/>
      <c r="F50" s="1"/>
      <c r="J50" s="1"/>
      <c r="N50" s="1"/>
      <c r="P50" s="1"/>
      <c r="R50" s="1"/>
      <c r="T50" s="1"/>
      <c r="V50" s="1"/>
      <c r="X50" s="1"/>
      <c r="Z50" s="1"/>
      <c r="AB50" s="1"/>
      <c r="AD50" s="1"/>
      <c r="AF50" s="1"/>
      <c r="AH50" s="1"/>
      <c r="AJ50" s="1"/>
      <c r="AL50" s="1"/>
      <c r="AN50" s="1"/>
      <c r="AP50" s="1"/>
      <c r="AR50" s="1"/>
      <c r="AT50" s="1"/>
      <c r="AV50" s="1"/>
      <c r="AX50" s="1"/>
      <c r="AZ50" s="1"/>
      <c r="BB50" s="1"/>
      <c r="BD50" s="1"/>
      <c r="BF50" s="1"/>
      <c r="BH50" s="1"/>
      <c r="BJ50" s="1"/>
      <c r="BL50" s="1"/>
      <c r="BN50" s="1"/>
      <c r="BP50" s="1"/>
      <c r="BR50" s="1"/>
      <c r="BT50" s="1"/>
      <c r="BV50" s="1"/>
      <c r="BX50" s="1"/>
      <c r="BZ50" s="1"/>
      <c r="CB50" s="1"/>
      <c r="CD50" s="1"/>
    </row>
    <row r="51" spans="1:82" x14ac:dyDescent="0.45">
      <c r="A51" t="s">
        <v>48</v>
      </c>
      <c r="B51" t="s">
        <v>65</v>
      </c>
      <c r="C51" s="1">
        <v>1338166273</v>
      </c>
      <c r="D51" s="1">
        <v>1277604613</v>
      </c>
      <c r="F51" s="1"/>
      <c r="J51" s="1"/>
      <c r="N51" s="1"/>
      <c r="P51" s="1"/>
      <c r="R51" s="1"/>
      <c r="T51" s="1"/>
      <c r="V51" s="1"/>
      <c r="X51" s="1"/>
      <c r="Z51" s="1"/>
      <c r="AB51" s="1"/>
      <c r="AD51" s="1"/>
      <c r="AF51" s="1"/>
      <c r="AH51" s="1"/>
      <c r="AJ51" s="1"/>
      <c r="AL51" s="1"/>
      <c r="AN51" s="1"/>
      <c r="AP51" s="1"/>
      <c r="AR51" s="1"/>
      <c r="AT51" s="1"/>
      <c r="AV51" s="1"/>
      <c r="AX51" s="1"/>
      <c r="AZ51" s="1"/>
      <c r="BB51" s="1"/>
      <c r="BD51" s="1"/>
      <c r="BF51" s="1"/>
      <c r="BH51" s="1"/>
      <c r="BJ51" s="1"/>
      <c r="BL51" s="1"/>
      <c r="BN51" s="1"/>
      <c r="BP51" s="1"/>
      <c r="BR51" s="1"/>
      <c r="BT51" s="1"/>
      <c r="BV51" s="1"/>
      <c r="BX51" s="1"/>
      <c r="BZ51" s="1"/>
      <c r="CB51" s="1"/>
      <c r="CD51" s="1"/>
    </row>
    <row r="52" spans="1:82" x14ac:dyDescent="0.45">
      <c r="B52" t="s">
        <v>66</v>
      </c>
      <c r="C52" s="1">
        <v>56141209</v>
      </c>
      <c r="D52" s="1">
        <v>61534356</v>
      </c>
      <c r="F52" s="1"/>
      <c r="J52" s="1"/>
      <c r="N52" s="1"/>
      <c r="P52" s="1"/>
      <c r="R52" s="1"/>
      <c r="T52" s="1"/>
      <c r="V52" s="1"/>
      <c r="X52" s="1"/>
      <c r="Z52" s="1"/>
      <c r="AB52" s="1"/>
      <c r="AD52" s="1"/>
      <c r="AF52" s="1"/>
      <c r="AH52" s="1"/>
      <c r="AJ52" s="1"/>
      <c r="AL52" s="1"/>
      <c r="AN52" s="1"/>
      <c r="AP52" s="1"/>
      <c r="AR52" s="1"/>
      <c r="AT52" s="1"/>
      <c r="AV52" s="1"/>
      <c r="AX52" s="1"/>
      <c r="AZ52" s="1"/>
      <c r="BB52" s="1"/>
      <c r="BD52" s="1"/>
      <c r="BF52" s="1"/>
      <c r="BH52" s="1"/>
      <c r="BJ52" s="1"/>
      <c r="BL52" s="1"/>
      <c r="BN52" s="1"/>
      <c r="BP52" s="1"/>
      <c r="BR52" s="1"/>
      <c r="BT52" s="1"/>
      <c r="BV52" s="1"/>
      <c r="BX52" s="1"/>
      <c r="BZ52" s="1"/>
      <c r="CB52" s="1"/>
      <c r="CD52" s="1"/>
    </row>
    <row r="53" spans="1:82" x14ac:dyDescent="0.45">
      <c r="B53" t="s">
        <v>67</v>
      </c>
      <c r="C53" s="1">
        <v>472091982</v>
      </c>
      <c r="D53" s="1">
        <v>391796499</v>
      </c>
      <c r="F53" s="1"/>
      <c r="J53" s="1"/>
      <c r="N53" s="1"/>
      <c r="P53" s="1"/>
      <c r="R53" s="1"/>
      <c r="T53" s="1"/>
      <c r="V53" s="1"/>
      <c r="X53" s="1"/>
      <c r="Z53" s="1"/>
      <c r="AB53" s="1"/>
      <c r="AD53" s="1"/>
      <c r="AF53" s="1"/>
      <c r="AH53" s="1"/>
      <c r="AJ53" s="1"/>
      <c r="AL53" s="1"/>
      <c r="AN53" s="1"/>
      <c r="AP53" s="1"/>
      <c r="AR53" s="1"/>
      <c r="AT53" s="1"/>
      <c r="AV53" s="1"/>
      <c r="AX53" s="1"/>
      <c r="AZ53" s="1"/>
      <c r="BB53" s="1"/>
      <c r="BD53" s="1"/>
      <c r="BF53" s="1"/>
      <c r="BH53" s="1"/>
      <c r="BJ53" s="1"/>
      <c r="BL53" s="1"/>
      <c r="BN53" s="1"/>
      <c r="BP53" s="1"/>
      <c r="BR53" s="1"/>
      <c r="BT53" s="1"/>
      <c r="BV53" s="1"/>
      <c r="BX53" s="1"/>
      <c r="BZ53" s="1"/>
      <c r="CB53" s="1"/>
      <c r="CD53" s="1"/>
    </row>
    <row r="54" spans="1:82" x14ac:dyDescent="0.45">
      <c r="B54" t="s">
        <v>68</v>
      </c>
      <c r="C54" s="1">
        <v>143504873</v>
      </c>
      <c r="D54" s="1">
        <v>149860919</v>
      </c>
      <c r="F54" s="1"/>
      <c r="J54" s="1"/>
      <c r="N54" s="1"/>
      <c r="P54" s="1"/>
      <c r="R54" s="1"/>
      <c r="T54" s="1"/>
      <c r="V54" s="1"/>
      <c r="X54" s="1"/>
      <c r="Z54" s="1"/>
      <c r="AB54" s="1"/>
      <c r="AD54" s="1"/>
      <c r="AF54" s="1"/>
      <c r="AH54" s="1"/>
      <c r="AJ54" s="1"/>
      <c r="AL54" s="1"/>
      <c r="AN54" s="1"/>
      <c r="AP54" s="1"/>
      <c r="AR54" s="1"/>
      <c r="AT54" s="1"/>
      <c r="AV54" s="1"/>
      <c r="AX54" s="1"/>
      <c r="AZ54" s="1"/>
      <c r="BB54" s="1"/>
      <c r="BD54" s="1"/>
      <c r="BF54" s="1"/>
      <c r="BH54" s="1"/>
      <c r="BJ54" s="1"/>
      <c r="BL54" s="1"/>
      <c r="BN54" s="1"/>
      <c r="BP54" s="1"/>
      <c r="BR54" s="1"/>
      <c r="BT54" s="1"/>
      <c r="BV54" s="1"/>
      <c r="BX54" s="1"/>
      <c r="BZ54" s="1"/>
      <c r="CB54" s="1"/>
      <c r="CD54" s="1"/>
    </row>
    <row r="55" spans="1:82" x14ac:dyDescent="0.45">
      <c r="B55" t="s">
        <v>69</v>
      </c>
      <c r="C55" s="1">
        <v>128745904</v>
      </c>
      <c r="D55" s="1">
        <v>134381664</v>
      </c>
      <c r="F55" s="1"/>
      <c r="J55" s="1"/>
      <c r="N55" s="1"/>
      <c r="P55" s="1"/>
      <c r="R55" s="1"/>
      <c r="T55" s="1"/>
      <c r="V55" s="1"/>
      <c r="X55" s="1"/>
      <c r="Z55" s="1"/>
      <c r="AB55" s="1"/>
      <c r="AD55" s="1"/>
      <c r="AF55" s="1"/>
      <c r="AH55" s="1"/>
      <c r="AJ55" s="1"/>
      <c r="AL55" s="1"/>
      <c r="AN55" s="1"/>
      <c r="AP55" s="1"/>
      <c r="AR55" s="1"/>
      <c r="AT55" s="1"/>
      <c r="AV55" s="1"/>
      <c r="AX55" s="1"/>
      <c r="AZ55" s="1"/>
      <c r="BB55" s="1"/>
      <c r="BD55" s="1"/>
      <c r="BF55" s="1"/>
      <c r="BH55" s="1"/>
      <c r="BJ55" s="1"/>
      <c r="BL55" s="1"/>
      <c r="BN55" s="1"/>
      <c r="BP55" s="1"/>
      <c r="BR55" s="1"/>
      <c r="BT55" s="1"/>
      <c r="BV55" s="1"/>
      <c r="BX55" s="1"/>
      <c r="BZ55" s="1"/>
      <c r="CB55" s="1"/>
      <c r="CD55" s="1"/>
    </row>
    <row r="56" spans="1:82" x14ac:dyDescent="0.45">
      <c r="B56" t="s">
        <v>70</v>
      </c>
      <c r="C56" s="1">
        <v>7655870</v>
      </c>
      <c r="D56" s="1">
        <v>8243321</v>
      </c>
      <c r="F56" s="1"/>
      <c r="J56" s="1"/>
      <c r="N56" s="1"/>
      <c r="P56" s="1"/>
      <c r="R56" s="1"/>
      <c r="T56" s="1"/>
      <c r="V56" s="1"/>
      <c r="X56" s="1"/>
      <c r="Z56" s="1"/>
      <c r="AB56" s="1"/>
      <c r="AD56" s="1"/>
      <c r="AF56" s="1"/>
      <c r="AH56" s="1"/>
      <c r="AJ56" s="1"/>
      <c r="AL56" s="1"/>
      <c r="AN56" s="1"/>
      <c r="AP56" s="1"/>
      <c r="AR56" s="1"/>
      <c r="AT56" s="1"/>
      <c r="AV56" s="1"/>
      <c r="AX56" s="1"/>
      <c r="AZ56" s="1"/>
      <c r="BB56" s="1"/>
      <c r="BD56" s="1"/>
      <c r="BF56" s="1"/>
      <c r="BH56" s="1"/>
      <c r="BJ56" s="1"/>
      <c r="BL56" s="1"/>
      <c r="BN56" s="1"/>
      <c r="BP56" s="1"/>
      <c r="BR56" s="1"/>
      <c r="BT56" s="1"/>
      <c r="BV56" s="1"/>
      <c r="BX56" s="1"/>
      <c r="BZ56" s="1"/>
      <c r="CB56" s="1"/>
      <c r="CD56" s="1"/>
    </row>
    <row r="57" spans="1:82" x14ac:dyDescent="0.45">
      <c r="B57" t="s">
        <v>71</v>
      </c>
      <c r="C57" s="1">
        <v>4969221</v>
      </c>
      <c r="D57" s="1">
        <v>4972316</v>
      </c>
      <c r="F57" s="1"/>
      <c r="J57" s="1"/>
      <c r="N57" s="1"/>
      <c r="P57" s="1"/>
      <c r="R57" s="1"/>
      <c r="T57" s="1"/>
      <c r="V57" s="1"/>
      <c r="X57" s="1"/>
      <c r="Z57" s="1"/>
      <c r="AB57" s="1"/>
      <c r="AD57" s="1"/>
      <c r="AF57" s="1"/>
      <c r="AH57" s="1"/>
      <c r="AJ57" s="1"/>
      <c r="AL57" s="1"/>
      <c r="AN57" s="1"/>
      <c r="AP57" s="1"/>
      <c r="AR57" s="1"/>
      <c r="AT57" s="1"/>
      <c r="AV57" s="1"/>
      <c r="AX57" s="1"/>
      <c r="AZ57" s="1"/>
      <c r="BB57" s="1"/>
      <c r="BD57" s="1"/>
      <c r="BF57" s="1"/>
      <c r="BH57" s="1"/>
      <c r="BJ57" s="1"/>
      <c r="BL57" s="1"/>
      <c r="BN57" s="1"/>
      <c r="BP57" s="1"/>
      <c r="BR57" s="1"/>
      <c r="BT57" s="1"/>
      <c r="BV57" s="1"/>
      <c r="BX57" s="1"/>
      <c r="BZ57" s="1"/>
      <c r="CB57" s="1"/>
      <c r="CD57" s="1"/>
    </row>
    <row r="58" spans="1:82" x14ac:dyDescent="0.45">
      <c r="B58" t="s">
        <v>72</v>
      </c>
      <c r="C58" s="1">
        <v>2133879</v>
      </c>
      <c r="D58" s="1">
        <v>2263617</v>
      </c>
      <c r="F58" s="1"/>
      <c r="J58" s="1"/>
      <c r="N58" s="1"/>
      <c r="P58" s="1"/>
      <c r="R58" s="1"/>
      <c r="T58" s="1"/>
      <c r="V58" s="1"/>
      <c r="X58" s="1"/>
      <c r="Z58" s="1"/>
      <c r="AB58" s="1"/>
      <c r="AD58" s="1"/>
      <c r="AF58" s="1"/>
      <c r="AH58" s="1"/>
      <c r="AJ58" s="1"/>
      <c r="AL58" s="1"/>
      <c r="AN58" s="1"/>
      <c r="AP58" s="1"/>
      <c r="AR58" s="1"/>
      <c r="AT58" s="1"/>
      <c r="AV58" s="1"/>
      <c r="AX58" s="1"/>
      <c r="AZ58" s="1"/>
      <c r="BB58" s="1"/>
      <c r="BD58" s="1"/>
      <c r="BF58" s="1"/>
      <c r="BH58" s="1"/>
      <c r="BJ58" s="1"/>
      <c r="BL58" s="1"/>
      <c r="BN58" s="1"/>
      <c r="BP58" s="1"/>
      <c r="BR58" s="1"/>
      <c r="BT58" s="1"/>
      <c r="BV58" s="1"/>
      <c r="BX58" s="1"/>
      <c r="BZ58" s="1"/>
      <c r="CB58" s="1"/>
      <c r="CD58" s="1"/>
    </row>
    <row r="59" spans="1:82" x14ac:dyDescent="0.45">
      <c r="B59" t="s">
        <v>73</v>
      </c>
      <c r="C59" s="1">
        <v>113791552</v>
      </c>
      <c r="D59" s="1">
        <v>113370067</v>
      </c>
      <c r="F59" s="1"/>
      <c r="J59" s="1"/>
      <c r="N59" s="1"/>
      <c r="P59" s="1"/>
      <c r="R59" s="1"/>
      <c r="T59" s="1"/>
      <c r="V59" s="1"/>
      <c r="X59" s="1"/>
      <c r="Z59" s="1"/>
      <c r="AB59" s="1"/>
      <c r="AD59" s="1"/>
      <c r="AF59" s="1"/>
      <c r="AH59" s="1"/>
      <c r="AJ59" s="1"/>
      <c r="AL59" s="1"/>
      <c r="AN59" s="1"/>
      <c r="AP59" s="1"/>
      <c r="AR59" s="1"/>
      <c r="AT59" s="1"/>
      <c r="AV59" s="1"/>
      <c r="AX59" s="1"/>
      <c r="AZ59" s="1"/>
      <c r="BB59" s="1"/>
      <c r="BD59" s="1"/>
      <c r="BF59" s="1"/>
      <c r="BH59" s="1"/>
      <c r="BJ59" s="1"/>
      <c r="BL59" s="1"/>
      <c r="BN59" s="1"/>
      <c r="BP59" s="1"/>
      <c r="BR59" s="1"/>
      <c r="BT59" s="1"/>
      <c r="BV59" s="1"/>
      <c r="BX59" s="1"/>
      <c r="BZ59" s="1"/>
      <c r="CB59" s="1"/>
      <c r="CD59" s="1"/>
    </row>
    <row r="60" spans="1:82" x14ac:dyDescent="0.45">
      <c r="B60" t="s">
        <v>74</v>
      </c>
      <c r="C60" s="1">
        <v>12836301</v>
      </c>
      <c r="D60" s="1">
        <v>12480391</v>
      </c>
      <c r="F60" s="1"/>
      <c r="J60" s="1"/>
      <c r="N60" s="1"/>
      <c r="P60" s="1"/>
      <c r="R60" s="1"/>
      <c r="T60" s="1"/>
      <c r="V60" s="1"/>
      <c r="X60" s="1"/>
      <c r="Z60" s="1"/>
      <c r="AB60" s="1"/>
      <c r="AD60" s="1"/>
      <c r="AF60" s="1"/>
      <c r="AH60" s="1"/>
      <c r="AJ60" s="1"/>
      <c r="AL60" s="1"/>
      <c r="AN60" s="1"/>
      <c r="AP60" s="1"/>
      <c r="AR60" s="1"/>
      <c r="AT60" s="1"/>
      <c r="AV60" s="1"/>
      <c r="AX60" s="1"/>
      <c r="AZ60" s="1"/>
      <c r="BB60" s="1"/>
      <c r="BD60" s="1"/>
      <c r="BF60" s="1"/>
      <c r="BH60" s="1"/>
      <c r="BJ60" s="1"/>
      <c r="BL60" s="1"/>
      <c r="BN60" s="1"/>
      <c r="BP60" s="1"/>
      <c r="BR60" s="1"/>
      <c r="BT60" s="1"/>
      <c r="BV60" s="1"/>
      <c r="BX60" s="1"/>
      <c r="BZ60" s="1"/>
      <c r="CB60" s="1"/>
      <c r="CD60" s="1"/>
    </row>
    <row r="61" spans="1:82" x14ac:dyDescent="0.45">
      <c r="B61" t="s">
        <v>75</v>
      </c>
      <c r="C61" s="1">
        <v>9116503</v>
      </c>
      <c r="D61" s="1">
        <v>8452369</v>
      </c>
      <c r="F61" s="1"/>
      <c r="J61" s="1"/>
      <c r="N61" s="1"/>
      <c r="P61" s="1"/>
      <c r="R61" s="1"/>
      <c r="T61" s="1"/>
      <c r="V61" s="1"/>
      <c r="X61" s="1"/>
      <c r="Z61" s="1"/>
      <c r="AB61" s="1"/>
      <c r="AD61" s="1"/>
      <c r="AF61" s="1"/>
      <c r="AH61" s="1"/>
      <c r="AJ61" s="1"/>
      <c r="AL61" s="1"/>
      <c r="AN61" s="1"/>
      <c r="AP61" s="1"/>
      <c r="AR61" s="1"/>
      <c r="AT61" s="1"/>
      <c r="AV61" s="1"/>
      <c r="AX61" s="1"/>
      <c r="AZ61" s="1"/>
      <c r="BB61" s="1"/>
      <c r="BD61" s="1"/>
      <c r="BF61" s="1"/>
      <c r="BH61" s="1"/>
      <c r="BJ61" s="1"/>
      <c r="BL61" s="1"/>
      <c r="BN61" s="1"/>
      <c r="BP61" s="1"/>
      <c r="BR61" s="1"/>
      <c r="BT61" s="1"/>
      <c r="BV61" s="1"/>
      <c r="BX61" s="1"/>
      <c r="BZ61" s="1"/>
      <c r="CB61" s="1"/>
      <c r="CD61" s="1"/>
    </row>
    <row r="62" spans="1:82" x14ac:dyDescent="0.45">
      <c r="B62" t="s">
        <v>76</v>
      </c>
      <c r="C62" s="1">
        <v>7290501</v>
      </c>
      <c r="D62" s="1">
        <v>6553710</v>
      </c>
      <c r="F62" s="1"/>
      <c r="J62" s="1"/>
      <c r="N62" s="1"/>
      <c r="P62" s="1"/>
      <c r="R62" s="1"/>
      <c r="T62" s="1"/>
      <c r="V62" s="1"/>
      <c r="X62" s="1"/>
      <c r="Z62" s="1"/>
      <c r="AB62" s="1"/>
      <c r="AD62" s="1"/>
      <c r="AF62" s="1"/>
      <c r="AH62" s="1"/>
      <c r="AJ62" s="1"/>
      <c r="AL62" s="1"/>
      <c r="AN62" s="1"/>
      <c r="AP62" s="1"/>
      <c r="AR62" s="1"/>
      <c r="AT62" s="1"/>
      <c r="AV62" s="1"/>
      <c r="AX62" s="1"/>
      <c r="AZ62" s="1"/>
      <c r="BB62" s="1"/>
      <c r="BD62" s="1"/>
      <c r="BF62" s="1"/>
      <c r="BH62" s="1"/>
      <c r="BJ62" s="1"/>
      <c r="BL62" s="1"/>
      <c r="BN62" s="1"/>
      <c r="BP62" s="1"/>
      <c r="BR62" s="1"/>
      <c r="BT62" s="1"/>
      <c r="BV62" s="1"/>
      <c r="BX62" s="1"/>
      <c r="BZ62" s="1"/>
      <c r="CB62" s="1"/>
      <c r="CD62" s="1"/>
    </row>
    <row r="63" spans="1:82" x14ac:dyDescent="0.45">
      <c r="B63" t="s">
        <v>77</v>
      </c>
      <c r="C63" s="1">
        <v>10398477</v>
      </c>
      <c r="D63" s="1">
        <v>9727097</v>
      </c>
      <c r="F63" s="1"/>
      <c r="J63" s="1"/>
      <c r="N63" s="1"/>
      <c r="P63" s="1"/>
      <c r="R63" s="1"/>
      <c r="T63" s="1"/>
      <c r="V63" s="1"/>
      <c r="X63" s="1"/>
      <c r="Z63" s="1"/>
      <c r="AB63" s="1"/>
      <c r="AD63" s="1"/>
      <c r="AF63" s="1"/>
      <c r="AH63" s="1"/>
      <c r="AJ63" s="1"/>
      <c r="AL63" s="1"/>
      <c r="AN63" s="1"/>
      <c r="AP63" s="1"/>
      <c r="AR63" s="1"/>
      <c r="AT63" s="1"/>
      <c r="AV63" s="1"/>
      <c r="AX63" s="1"/>
      <c r="AZ63" s="1"/>
      <c r="BB63" s="1"/>
      <c r="BD63" s="1"/>
      <c r="BF63" s="1"/>
      <c r="BH63" s="1"/>
      <c r="BJ63" s="1"/>
      <c r="BL63" s="1"/>
      <c r="BN63" s="1"/>
      <c r="BP63" s="1"/>
      <c r="BR63" s="1"/>
      <c r="BT63" s="1"/>
      <c r="BV63" s="1"/>
      <c r="BX63" s="1"/>
      <c r="BZ63" s="1"/>
      <c r="CB63" s="1"/>
      <c r="CD63" s="1"/>
    </row>
    <row r="64" spans="1:82" x14ac:dyDescent="0.45">
      <c r="B64" t="s">
        <v>78</v>
      </c>
      <c r="C64" s="1">
        <v>74149770</v>
      </c>
      <c r="D64" s="1">
        <v>76156501</v>
      </c>
      <c r="F64" s="1"/>
      <c r="J64" s="1"/>
      <c r="N64" s="1"/>
      <c r="P64" s="1"/>
      <c r="R64" s="1"/>
      <c r="T64" s="1"/>
      <c r="V64" s="1"/>
      <c r="X64" s="1"/>
      <c r="Z64" s="1"/>
      <c r="AB64" s="1"/>
      <c r="AD64" s="1"/>
      <c r="AF64" s="1"/>
      <c r="AH64" s="1"/>
      <c r="AJ64" s="1"/>
      <c r="AL64" s="1"/>
      <c r="AN64" s="1"/>
      <c r="AP64" s="1"/>
      <c r="AR64" s="1"/>
      <c r="AT64" s="1"/>
      <c r="AV64" s="1"/>
      <c r="AX64" s="1"/>
      <c r="AZ64" s="1"/>
      <c r="BB64" s="1"/>
      <c r="BD64" s="1"/>
      <c r="BF64" s="1"/>
      <c r="BH64" s="1"/>
      <c r="BJ64" s="1"/>
      <c r="BL64" s="1"/>
      <c r="BN64" s="1"/>
      <c r="BP64" s="1"/>
      <c r="BR64" s="1"/>
      <c r="BT64" s="1"/>
      <c r="BV64" s="1"/>
      <c r="BX64" s="1"/>
      <c r="BZ64" s="1"/>
      <c r="CB64" s="1"/>
      <c r="CD64" s="1"/>
    </row>
    <row r="65" spans="2:82" x14ac:dyDescent="0.45">
      <c r="B65" t="s">
        <v>79</v>
      </c>
      <c r="C65" s="1">
        <v>66227366</v>
      </c>
      <c r="D65" s="1">
        <v>67733835</v>
      </c>
      <c r="F65" s="1"/>
      <c r="J65" s="1"/>
      <c r="N65" s="1"/>
      <c r="P65" s="1"/>
      <c r="R65" s="1"/>
      <c r="T65" s="1"/>
      <c r="V65" s="1"/>
      <c r="X65" s="1"/>
      <c r="Z65" s="1"/>
      <c r="AB65" s="1"/>
      <c r="AD65" s="1"/>
      <c r="AF65" s="1"/>
      <c r="AH65" s="1"/>
      <c r="AJ65" s="1"/>
      <c r="AL65" s="1"/>
      <c r="AN65" s="1"/>
      <c r="AP65" s="1"/>
      <c r="AR65" s="1"/>
      <c r="AT65" s="1"/>
      <c r="AV65" s="1"/>
      <c r="AX65" s="1"/>
      <c r="AZ65" s="1"/>
      <c r="BB65" s="1"/>
      <c r="BD65" s="1"/>
      <c r="BF65" s="1"/>
      <c r="BH65" s="1"/>
      <c r="BJ65" s="1"/>
      <c r="BL65" s="1"/>
      <c r="BN65" s="1"/>
      <c r="BP65" s="1"/>
      <c r="BR65" s="1"/>
      <c r="BT65" s="1"/>
      <c r="BV65" s="1"/>
      <c r="BX65" s="1"/>
      <c r="BZ65" s="1"/>
      <c r="CB65" s="1"/>
      <c r="CD65" s="1"/>
    </row>
    <row r="66" spans="2:82" x14ac:dyDescent="0.45">
      <c r="B66" t="s">
        <v>80</v>
      </c>
      <c r="C66" s="1">
        <v>7922404</v>
      </c>
      <c r="D66" s="1">
        <v>8422666</v>
      </c>
      <c r="F66" s="1"/>
      <c r="J66" s="1"/>
      <c r="N66" s="1"/>
      <c r="P66" s="1"/>
      <c r="R66" s="1"/>
      <c r="T66" s="1"/>
      <c r="V66" s="1"/>
      <c r="X66" s="1"/>
      <c r="Z66" s="1"/>
      <c r="AB66" s="1"/>
      <c r="AD66" s="1"/>
      <c r="AF66" s="1"/>
      <c r="AH66" s="1"/>
      <c r="AJ66" s="1"/>
      <c r="AL66" s="1"/>
      <c r="AN66" s="1"/>
      <c r="AP66" s="1"/>
      <c r="AR66" s="1"/>
      <c r="AT66" s="1"/>
      <c r="AV66" s="1"/>
      <c r="AX66" s="1"/>
      <c r="AZ66" s="1"/>
      <c r="BB66" s="1"/>
      <c r="BD66" s="1"/>
      <c r="BF66" s="1"/>
      <c r="BH66" s="1"/>
      <c r="BJ66" s="1"/>
      <c r="BL66" s="1"/>
      <c r="BN66" s="1"/>
      <c r="BP66" s="1"/>
      <c r="BR66" s="1"/>
      <c r="BT66" s="1"/>
      <c r="BV66" s="1"/>
      <c r="BX66" s="1"/>
      <c r="BZ66" s="1"/>
      <c r="CB66" s="1"/>
      <c r="CD66" s="1"/>
    </row>
    <row r="67" spans="2:82" x14ac:dyDescent="0.45">
      <c r="B67" t="s">
        <v>81</v>
      </c>
      <c r="C67" s="1">
        <v>136960612</v>
      </c>
      <c r="D67" s="1">
        <v>162308056</v>
      </c>
      <c r="F67" s="1"/>
      <c r="J67" s="1"/>
      <c r="N67" s="1"/>
      <c r="P67" s="1"/>
      <c r="R67" s="1"/>
      <c r="T67" s="1"/>
      <c r="V67" s="1"/>
      <c r="X67" s="1"/>
      <c r="Z67" s="1"/>
      <c r="AB67" s="1"/>
      <c r="AD67" s="1"/>
      <c r="AF67" s="1"/>
      <c r="AH67" s="1"/>
      <c r="AJ67" s="1"/>
      <c r="AL67" s="1"/>
      <c r="AN67" s="1"/>
      <c r="AP67" s="1"/>
      <c r="AR67" s="1"/>
      <c r="AT67" s="1"/>
      <c r="AV67" s="1"/>
      <c r="AX67" s="1"/>
      <c r="AZ67" s="1"/>
      <c r="BB67" s="1"/>
      <c r="BD67" s="1"/>
      <c r="BF67" s="1"/>
      <c r="BH67" s="1"/>
      <c r="BJ67" s="1"/>
      <c r="BL67" s="1"/>
      <c r="BN67" s="1"/>
      <c r="BP67" s="1"/>
      <c r="BR67" s="1"/>
      <c r="BT67" s="1"/>
      <c r="BV67" s="1"/>
      <c r="BX67" s="1"/>
      <c r="BZ67" s="1"/>
      <c r="CB67" s="1"/>
      <c r="CD67" s="1"/>
    </row>
    <row r="68" spans="2:82" x14ac:dyDescent="0.45">
      <c r="B68" t="s">
        <v>82</v>
      </c>
      <c r="C68" s="1">
        <v>111441837</v>
      </c>
      <c r="D68" s="1">
        <v>134901270</v>
      </c>
      <c r="F68" s="1"/>
      <c r="J68" s="1"/>
      <c r="N68" s="1"/>
      <c r="P68" s="1"/>
      <c r="R68" s="1"/>
      <c r="T68" s="1"/>
      <c r="V68" s="1"/>
      <c r="X68" s="1"/>
      <c r="Z68" s="1"/>
      <c r="AB68" s="1"/>
      <c r="AD68" s="1"/>
      <c r="AF68" s="1"/>
      <c r="AH68" s="1"/>
      <c r="AJ68" s="1"/>
      <c r="AL68" s="1"/>
      <c r="AN68" s="1"/>
      <c r="AP68" s="1"/>
      <c r="AR68" s="1"/>
      <c r="AT68" s="1"/>
      <c r="AV68" s="1"/>
      <c r="AX68" s="1"/>
      <c r="AZ68" s="1"/>
      <c r="BB68" s="1"/>
      <c r="BD68" s="1"/>
      <c r="BF68" s="1"/>
      <c r="BH68" s="1"/>
      <c r="BJ68" s="1"/>
      <c r="BL68" s="1"/>
      <c r="BN68" s="1"/>
      <c r="BP68" s="1"/>
      <c r="BR68" s="1"/>
      <c r="BT68" s="1"/>
      <c r="BV68" s="1"/>
      <c r="BX68" s="1"/>
      <c r="BZ68" s="1"/>
      <c r="CB68" s="1"/>
      <c r="CD68" s="1"/>
    </row>
    <row r="69" spans="2:82" x14ac:dyDescent="0.45">
      <c r="B69" t="s">
        <v>83</v>
      </c>
      <c r="C69" s="1">
        <v>25006442</v>
      </c>
      <c r="D69" s="1">
        <v>26881537</v>
      </c>
      <c r="F69" s="1"/>
      <c r="J69" s="1"/>
      <c r="N69" s="1"/>
      <c r="P69" s="1"/>
      <c r="R69" s="1"/>
      <c r="T69" s="1"/>
      <c r="V69" s="1"/>
      <c r="X69" s="1"/>
      <c r="Z69" s="1"/>
      <c r="AB69" s="1"/>
      <c r="AD69" s="1"/>
      <c r="AF69" s="1"/>
      <c r="AH69" s="1"/>
      <c r="AJ69" s="1"/>
      <c r="AL69" s="1"/>
      <c r="AN69" s="1"/>
      <c r="AP69" s="1"/>
      <c r="AR69" s="1"/>
      <c r="AT69" s="1"/>
      <c r="AV69" s="1"/>
      <c r="AX69" s="1"/>
      <c r="AZ69" s="1"/>
      <c r="BB69" s="1"/>
      <c r="BD69" s="1"/>
      <c r="BF69" s="1"/>
      <c r="BH69" s="1"/>
      <c r="BJ69" s="1"/>
      <c r="BL69" s="1"/>
      <c r="BN69" s="1"/>
      <c r="BP69" s="1"/>
      <c r="BR69" s="1"/>
      <c r="BT69" s="1"/>
      <c r="BV69" s="1"/>
      <c r="BX69" s="1"/>
      <c r="BZ69" s="1"/>
      <c r="CB69" s="1"/>
      <c r="CD69" s="1"/>
    </row>
    <row r="70" spans="2:82" x14ac:dyDescent="0.45">
      <c r="B70" t="s">
        <v>84</v>
      </c>
      <c r="C70" s="1">
        <v>512333</v>
      </c>
      <c r="D70" s="1">
        <v>525250</v>
      </c>
      <c r="F70" s="1"/>
      <c r="J70" s="1"/>
      <c r="N70" s="1"/>
      <c r="P70" s="1"/>
      <c r="R70" s="1"/>
      <c r="T70" s="1"/>
      <c r="V70" s="1"/>
      <c r="X70" s="1"/>
      <c r="Z70" s="1"/>
      <c r="AB70" s="1"/>
      <c r="AD70" s="1"/>
      <c r="AF70" s="1"/>
      <c r="AH70" s="1"/>
      <c r="AJ70" s="1"/>
      <c r="AL70" s="1"/>
      <c r="AN70" s="1"/>
      <c r="AP70" s="1"/>
      <c r="AR70" s="1"/>
      <c r="AT70" s="1"/>
      <c r="AV70" s="1"/>
      <c r="AX70" s="1"/>
      <c r="AZ70" s="1"/>
      <c r="BB70" s="1"/>
      <c r="BD70" s="1"/>
      <c r="BF70" s="1"/>
      <c r="BH70" s="1"/>
      <c r="BJ70" s="1"/>
      <c r="BL70" s="1"/>
      <c r="BN70" s="1"/>
      <c r="BP70" s="1"/>
      <c r="BR70" s="1"/>
      <c r="BT70" s="1"/>
      <c r="BV70" s="1"/>
      <c r="BX70" s="1"/>
      <c r="BZ70" s="1"/>
      <c r="CB70" s="1"/>
      <c r="CD70" s="1"/>
    </row>
    <row r="71" spans="2:82" x14ac:dyDescent="0.45">
      <c r="B71" t="s">
        <v>85</v>
      </c>
      <c r="C71" s="1">
        <v>120789108</v>
      </c>
      <c r="D71" s="1">
        <v>111430440</v>
      </c>
      <c r="F71" s="1"/>
      <c r="J71" s="1"/>
      <c r="N71" s="1"/>
      <c r="P71" s="1"/>
      <c r="R71" s="1"/>
      <c r="T71" s="1"/>
      <c r="V71" s="1"/>
      <c r="X71" s="1"/>
      <c r="Z71" s="1"/>
      <c r="AB71" s="1"/>
      <c r="AD71" s="1"/>
      <c r="AF71" s="1"/>
      <c r="AH71" s="1"/>
      <c r="AJ71" s="1"/>
      <c r="AL71" s="1"/>
      <c r="AN71" s="1"/>
      <c r="AP71" s="1"/>
      <c r="AR71" s="1"/>
      <c r="AT71" s="1"/>
      <c r="AV71" s="1"/>
      <c r="AX71" s="1"/>
      <c r="AZ71" s="1"/>
      <c r="BB71" s="1"/>
      <c r="BD71" s="1"/>
      <c r="BF71" s="1"/>
      <c r="BH71" s="1"/>
      <c r="BJ71" s="1"/>
      <c r="BL71" s="1"/>
      <c r="BN71" s="1"/>
      <c r="BP71" s="1"/>
      <c r="BR71" s="1"/>
      <c r="BT71" s="1"/>
      <c r="BV71" s="1"/>
      <c r="BX71" s="1"/>
      <c r="BZ71" s="1"/>
      <c r="CB71" s="1"/>
      <c r="CD71" s="1"/>
    </row>
    <row r="72" spans="2:82" x14ac:dyDescent="0.45">
      <c r="B72" t="s">
        <v>86</v>
      </c>
      <c r="C72" s="1">
        <v>33398934</v>
      </c>
      <c r="D72" s="1">
        <v>33651276</v>
      </c>
      <c r="F72" s="1"/>
      <c r="J72" s="1"/>
      <c r="N72" s="1"/>
      <c r="P72" s="1"/>
      <c r="R72" s="1"/>
      <c r="T72" s="1"/>
      <c r="V72" s="1"/>
      <c r="X72" s="1"/>
      <c r="Z72" s="1"/>
      <c r="AB72" s="1"/>
      <c r="AD72" s="1"/>
      <c r="AF72" s="1"/>
      <c r="AH72" s="1"/>
      <c r="AJ72" s="1"/>
      <c r="AL72" s="1"/>
      <c r="AN72" s="1"/>
      <c r="AP72" s="1"/>
      <c r="AR72" s="1"/>
      <c r="AT72" s="1"/>
      <c r="AV72" s="1"/>
      <c r="AX72" s="1"/>
      <c r="AZ72" s="1"/>
      <c r="BB72" s="1"/>
      <c r="BD72" s="1"/>
      <c r="BF72" s="1"/>
      <c r="BH72" s="1"/>
      <c r="BJ72" s="1"/>
      <c r="BL72" s="1"/>
      <c r="BN72" s="1"/>
      <c r="BP72" s="1"/>
      <c r="BR72" s="1"/>
      <c r="BT72" s="1"/>
      <c r="BV72" s="1"/>
      <c r="BX72" s="1"/>
      <c r="BZ72" s="1"/>
      <c r="CB72" s="1"/>
      <c r="CD72" s="1"/>
    </row>
    <row r="73" spans="2:82" x14ac:dyDescent="0.45">
      <c r="B73" t="s">
        <v>87</v>
      </c>
      <c r="C73" s="1">
        <v>25399869</v>
      </c>
      <c r="D73" s="1">
        <v>23278989</v>
      </c>
      <c r="F73" s="1"/>
      <c r="J73" s="1"/>
      <c r="N73" s="1"/>
      <c r="P73" s="1"/>
      <c r="R73" s="1"/>
      <c r="T73" s="1"/>
      <c r="V73" s="1"/>
      <c r="X73" s="1"/>
      <c r="Z73" s="1"/>
      <c r="AB73" s="1"/>
      <c r="AD73" s="1"/>
      <c r="AF73" s="1"/>
      <c r="AH73" s="1"/>
      <c r="AJ73" s="1"/>
      <c r="AL73" s="1"/>
      <c r="AN73" s="1"/>
      <c r="AP73" s="1"/>
      <c r="AR73" s="1"/>
      <c r="AT73" s="1"/>
      <c r="AV73" s="1"/>
      <c r="AX73" s="1"/>
      <c r="AZ73" s="1"/>
      <c r="BB73" s="1"/>
      <c r="BD73" s="1"/>
      <c r="BF73" s="1"/>
      <c r="BH73" s="1"/>
      <c r="BJ73" s="1"/>
      <c r="BL73" s="1"/>
      <c r="BN73" s="1"/>
      <c r="BP73" s="1"/>
      <c r="BR73" s="1"/>
      <c r="BT73" s="1"/>
      <c r="BV73" s="1"/>
      <c r="BX73" s="1"/>
      <c r="BZ73" s="1"/>
      <c r="CB73" s="1"/>
      <c r="CD73" s="1"/>
    </row>
    <row r="74" spans="2:82" x14ac:dyDescent="0.45">
      <c r="B74" t="s">
        <v>88</v>
      </c>
      <c r="C74" s="1">
        <v>61990305</v>
      </c>
      <c r="D74" s="1">
        <v>54500175</v>
      </c>
      <c r="F74" s="1"/>
      <c r="J74" s="1"/>
      <c r="N74" s="1"/>
      <c r="P74" s="1"/>
      <c r="R74" s="1"/>
      <c r="T74" s="1"/>
      <c r="V74" s="1"/>
      <c r="X74" s="1"/>
      <c r="Z74" s="1"/>
      <c r="AB74" s="1"/>
      <c r="AD74" s="1"/>
      <c r="AF74" s="1"/>
      <c r="AH74" s="1"/>
      <c r="AJ74" s="1"/>
      <c r="AL74" s="1"/>
      <c r="AN74" s="1"/>
      <c r="AP74" s="1"/>
      <c r="AR74" s="1"/>
      <c r="AT74" s="1"/>
      <c r="AV74" s="1"/>
      <c r="AX74" s="1"/>
      <c r="AZ74" s="1"/>
      <c r="BB74" s="1"/>
      <c r="BD74" s="1"/>
      <c r="BF74" s="1"/>
      <c r="BH74" s="1"/>
      <c r="BJ74" s="1"/>
      <c r="BL74" s="1"/>
      <c r="BN74" s="1"/>
      <c r="BP74" s="1"/>
      <c r="BR74" s="1"/>
      <c r="BT74" s="1"/>
      <c r="BV74" s="1"/>
      <c r="BX74" s="1"/>
      <c r="BZ74" s="1"/>
      <c r="CB74" s="1"/>
      <c r="CD74" s="1"/>
    </row>
    <row r="75" spans="2:82" x14ac:dyDescent="0.45">
      <c r="B75" t="s">
        <v>89</v>
      </c>
      <c r="C75" s="1">
        <v>154858875</v>
      </c>
      <c r="D75" s="1">
        <v>159605432</v>
      </c>
      <c r="F75" s="1"/>
      <c r="J75" s="1"/>
      <c r="N75" s="1"/>
      <c r="P75" s="1"/>
      <c r="R75" s="1"/>
      <c r="T75" s="1"/>
      <c r="V75" s="1"/>
      <c r="X75" s="1"/>
      <c r="Z75" s="1"/>
      <c r="AB75" s="1"/>
      <c r="AD75" s="1"/>
      <c r="AF75" s="1"/>
      <c r="AH75" s="1"/>
      <c r="AJ75" s="1"/>
      <c r="AL75" s="1"/>
      <c r="AN75" s="1"/>
      <c r="AP75" s="1"/>
      <c r="AR75" s="1"/>
      <c r="AT75" s="1"/>
      <c r="AV75" s="1"/>
      <c r="AX75" s="1"/>
      <c r="AZ75" s="1"/>
      <c r="BB75" s="1"/>
      <c r="BD75" s="1"/>
      <c r="BF75" s="1"/>
      <c r="BH75" s="1"/>
      <c r="BJ75" s="1"/>
      <c r="BL75" s="1"/>
      <c r="BN75" s="1"/>
      <c r="BP75" s="1"/>
      <c r="BR75" s="1"/>
      <c r="BT75" s="1"/>
      <c r="BV75" s="1"/>
      <c r="BX75" s="1"/>
      <c r="BZ75" s="1"/>
      <c r="CB75" s="1"/>
      <c r="CD75" s="1"/>
    </row>
    <row r="76" spans="2:82" x14ac:dyDescent="0.45">
      <c r="B76" t="s">
        <v>90</v>
      </c>
      <c r="C76" s="1">
        <v>21739061</v>
      </c>
      <c r="D76" s="1">
        <v>23379155</v>
      </c>
      <c r="F76" s="1"/>
      <c r="J76" s="1"/>
      <c r="N76" s="1"/>
      <c r="P76" s="1"/>
      <c r="R76" s="1"/>
      <c r="T76" s="1"/>
      <c r="V76" s="1"/>
      <c r="X76" s="1"/>
      <c r="Z76" s="1"/>
      <c r="AB76" s="1"/>
      <c r="AD76" s="1"/>
      <c r="AF76" s="1"/>
      <c r="AH76" s="1"/>
      <c r="AJ76" s="1"/>
      <c r="AL76" s="1"/>
      <c r="AN76" s="1"/>
      <c r="AP76" s="1"/>
      <c r="AR76" s="1"/>
      <c r="AT76" s="1"/>
      <c r="AV76" s="1"/>
      <c r="AX76" s="1"/>
      <c r="AZ76" s="1"/>
      <c r="BB76" s="1"/>
      <c r="BD76" s="1"/>
      <c r="BF76" s="1"/>
      <c r="BH76" s="1"/>
      <c r="BJ76" s="1"/>
      <c r="BL76" s="1"/>
      <c r="BN76" s="1"/>
      <c r="BP76" s="1"/>
      <c r="BR76" s="1"/>
      <c r="BT76" s="1"/>
      <c r="BV76" s="1"/>
      <c r="BX76" s="1"/>
      <c r="BZ76" s="1"/>
      <c r="CB76" s="1"/>
      <c r="CD76" s="1"/>
    </row>
    <row r="77" spans="2:82" x14ac:dyDescent="0.45">
      <c r="B77" t="s">
        <v>91</v>
      </c>
      <c r="C77" s="1">
        <v>46999090</v>
      </c>
      <c r="D77" s="1">
        <v>51298999</v>
      </c>
      <c r="F77" s="1"/>
      <c r="J77" s="1"/>
      <c r="N77" s="1"/>
      <c r="P77" s="1"/>
      <c r="R77" s="1"/>
      <c r="T77" s="1"/>
      <c r="V77" s="1"/>
      <c r="X77" s="1"/>
      <c r="Z77" s="1"/>
      <c r="AB77" s="1"/>
      <c r="AD77" s="1"/>
      <c r="AF77" s="1"/>
      <c r="AH77" s="1"/>
      <c r="AJ77" s="1"/>
      <c r="AL77" s="1"/>
      <c r="AN77" s="1"/>
      <c r="AP77" s="1"/>
      <c r="AR77" s="1"/>
      <c r="AT77" s="1"/>
      <c r="AV77" s="1"/>
      <c r="AX77" s="1"/>
      <c r="AZ77" s="1"/>
      <c r="BB77" s="1"/>
      <c r="BD77" s="1"/>
      <c r="BF77" s="1"/>
      <c r="BH77" s="1"/>
      <c r="BJ77" s="1"/>
      <c r="BL77" s="1"/>
      <c r="BN77" s="1"/>
      <c r="BP77" s="1"/>
      <c r="BR77" s="1"/>
      <c r="BT77" s="1"/>
      <c r="BV77" s="1"/>
      <c r="BX77" s="1"/>
      <c r="BZ77" s="1"/>
      <c r="CB77" s="1"/>
      <c r="CD77" s="1"/>
    </row>
    <row r="78" spans="2:82" x14ac:dyDescent="0.45">
      <c r="B78" t="s">
        <v>92</v>
      </c>
      <c r="C78" s="1">
        <v>49420639</v>
      </c>
      <c r="D78" s="1">
        <v>46844079</v>
      </c>
      <c r="F78" s="1"/>
      <c r="J78" s="1"/>
      <c r="N78" s="1"/>
      <c r="P78" s="1"/>
      <c r="R78" s="1"/>
      <c r="T78" s="1"/>
      <c r="V78" s="1"/>
      <c r="X78" s="1"/>
      <c r="Z78" s="1"/>
      <c r="AB78" s="1"/>
      <c r="AD78" s="1"/>
      <c r="AF78" s="1"/>
      <c r="AH78" s="1"/>
      <c r="AJ78" s="1"/>
      <c r="AL78" s="1"/>
      <c r="AN78" s="1"/>
      <c r="AP78" s="1"/>
      <c r="AR78" s="1"/>
      <c r="AT78" s="1"/>
      <c r="AV78" s="1"/>
      <c r="AX78" s="1"/>
      <c r="AZ78" s="1"/>
      <c r="BB78" s="1"/>
      <c r="BD78" s="1"/>
      <c r="BF78" s="1"/>
      <c r="BH78" s="1"/>
      <c r="BJ78" s="1"/>
      <c r="BL78" s="1"/>
      <c r="BN78" s="1"/>
      <c r="BP78" s="1"/>
      <c r="BR78" s="1"/>
      <c r="BT78" s="1"/>
      <c r="BV78" s="1"/>
      <c r="BX78" s="1"/>
      <c r="BZ78" s="1"/>
      <c r="CB78" s="1"/>
      <c r="CD78" s="1"/>
    </row>
    <row r="79" spans="2:82" x14ac:dyDescent="0.45">
      <c r="B79" t="s">
        <v>93</v>
      </c>
      <c r="C79" s="1">
        <v>36700085</v>
      </c>
      <c r="D79" s="1">
        <v>38083199</v>
      </c>
      <c r="F79" s="1"/>
      <c r="J79" s="1"/>
      <c r="N79" s="1"/>
      <c r="P79" s="1"/>
      <c r="R79" s="1"/>
      <c r="T79" s="1"/>
      <c r="V79" s="1"/>
      <c r="X79" s="1"/>
      <c r="Z79" s="1"/>
      <c r="AB79" s="1"/>
      <c r="AD79" s="1"/>
      <c r="AF79" s="1"/>
      <c r="AH79" s="1"/>
      <c r="AJ79" s="1"/>
      <c r="AL79" s="1"/>
      <c r="AN79" s="1"/>
      <c r="AP79" s="1"/>
      <c r="AR79" s="1"/>
      <c r="AT79" s="1"/>
      <c r="AV79" s="1"/>
      <c r="AX79" s="1"/>
      <c r="AZ79" s="1"/>
      <c r="BB79" s="1"/>
      <c r="BD79" s="1"/>
      <c r="BF79" s="1"/>
      <c r="BH79" s="1"/>
      <c r="BJ79" s="1"/>
      <c r="BL79" s="1"/>
      <c r="BN79" s="1"/>
      <c r="BP79" s="1"/>
      <c r="BR79" s="1"/>
      <c r="BT79" s="1"/>
      <c r="BV79" s="1"/>
      <c r="BX79" s="1"/>
      <c r="BZ79" s="1"/>
      <c r="CB79" s="1"/>
      <c r="CD79" s="1"/>
    </row>
    <row r="80" spans="2:82" x14ac:dyDescent="0.45">
      <c r="B80" t="s">
        <v>94</v>
      </c>
      <c r="C80" s="1">
        <v>114753568</v>
      </c>
      <c r="D80" s="1">
        <v>102654520</v>
      </c>
      <c r="F80" s="1"/>
      <c r="J80" s="1"/>
      <c r="N80" s="1"/>
      <c r="P80" s="1"/>
      <c r="R80" s="1"/>
      <c r="T80" s="1"/>
      <c r="V80" s="1"/>
      <c r="X80" s="1"/>
      <c r="Z80" s="1"/>
      <c r="AB80" s="1"/>
      <c r="AD80" s="1"/>
      <c r="AF80" s="1"/>
      <c r="AH80" s="1"/>
      <c r="AJ80" s="1"/>
      <c r="AL80" s="1"/>
      <c r="AN80" s="1"/>
      <c r="AP80" s="1"/>
      <c r="AR80" s="1"/>
      <c r="AT80" s="1"/>
      <c r="AV80" s="1"/>
      <c r="AX80" s="1"/>
      <c r="AZ80" s="1"/>
      <c r="BB80" s="1"/>
      <c r="BD80" s="1"/>
      <c r="BF80" s="1"/>
      <c r="BH80" s="1"/>
      <c r="BJ80" s="1"/>
      <c r="BL80" s="1"/>
      <c r="BN80" s="1"/>
      <c r="BP80" s="1"/>
      <c r="BR80" s="1"/>
      <c r="BT80" s="1"/>
      <c r="BV80" s="1"/>
      <c r="BX80" s="1"/>
      <c r="BZ80" s="1"/>
      <c r="CB80" s="1"/>
      <c r="CD80" s="1"/>
    </row>
    <row r="81" spans="1:82" x14ac:dyDescent="0.45">
      <c r="B81" t="s">
        <v>95</v>
      </c>
      <c r="C81" s="1">
        <v>13614327</v>
      </c>
      <c r="D81" s="1">
        <v>12083269</v>
      </c>
      <c r="F81" s="1"/>
      <c r="J81" s="1"/>
      <c r="N81" s="1"/>
      <c r="P81" s="1"/>
      <c r="R81" s="1"/>
      <c r="T81" s="1"/>
      <c r="V81" s="1"/>
      <c r="X81" s="1"/>
      <c r="Z81" s="1"/>
      <c r="AB81" s="1"/>
      <c r="AD81" s="1"/>
      <c r="AF81" s="1"/>
      <c r="AH81" s="1"/>
      <c r="AJ81" s="1"/>
      <c r="AL81" s="1"/>
      <c r="AN81" s="1"/>
      <c r="AP81" s="1"/>
      <c r="AR81" s="1"/>
      <c r="AT81" s="1"/>
      <c r="AV81" s="1"/>
      <c r="AX81" s="1"/>
      <c r="AZ81" s="1"/>
      <c r="BB81" s="1"/>
      <c r="BD81" s="1"/>
      <c r="BF81" s="1"/>
      <c r="BH81" s="1"/>
      <c r="BJ81" s="1"/>
      <c r="BL81" s="1"/>
      <c r="BN81" s="1"/>
      <c r="BP81" s="1"/>
      <c r="BR81" s="1"/>
      <c r="BT81" s="1"/>
      <c r="BV81" s="1"/>
      <c r="BX81" s="1"/>
      <c r="BZ81" s="1"/>
      <c r="CB81" s="1"/>
      <c r="CD81" s="1"/>
    </row>
    <row r="82" spans="1:82" x14ac:dyDescent="0.45">
      <c r="B82" t="s">
        <v>96</v>
      </c>
      <c r="C82" s="1">
        <v>11653173</v>
      </c>
      <c r="D82" s="1">
        <v>10951589</v>
      </c>
      <c r="F82" s="1"/>
      <c r="J82" s="1"/>
      <c r="N82" s="1"/>
      <c r="P82" s="1"/>
      <c r="R82" s="1"/>
      <c r="T82" s="1"/>
      <c r="V82" s="1"/>
      <c r="X82" s="1"/>
      <c r="Z82" s="1"/>
      <c r="AB82" s="1"/>
      <c r="AD82" s="1"/>
      <c r="AF82" s="1"/>
      <c r="AH82" s="1"/>
      <c r="AJ82" s="1"/>
      <c r="AL82" s="1"/>
      <c r="AN82" s="1"/>
      <c r="AP82" s="1"/>
      <c r="AR82" s="1"/>
      <c r="AT82" s="1"/>
      <c r="AV82" s="1"/>
      <c r="AX82" s="1"/>
      <c r="AZ82" s="1"/>
      <c r="BB82" s="1"/>
      <c r="BD82" s="1"/>
      <c r="BF82" s="1"/>
      <c r="BH82" s="1"/>
      <c r="BJ82" s="1"/>
      <c r="BL82" s="1"/>
      <c r="BN82" s="1"/>
      <c r="BP82" s="1"/>
      <c r="BR82" s="1"/>
      <c r="BT82" s="1"/>
      <c r="BV82" s="1"/>
      <c r="BX82" s="1"/>
      <c r="BZ82" s="1"/>
      <c r="CB82" s="1"/>
      <c r="CD82" s="1"/>
    </row>
    <row r="83" spans="1:82" x14ac:dyDescent="0.45">
      <c r="B83" t="s">
        <v>97</v>
      </c>
      <c r="C83" s="1">
        <v>46479338</v>
      </c>
      <c r="D83" s="1">
        <v>39949384</v>
      </c>
      <c r="F83" s="1"/>
      <c r="J83" s="1"/>
      <c r="N83" s="1"/>
      <c r="P83" s="1"/>
      <c r="R83" s="1"/>
      <c r="T83" s="1"/>
      <c r="V83" s="1"/>
      <c r="X83" s="1"/>
      <c r="Z83" s="1"/>
      <c r="AB83" s="1"/>
      <c r="AD83" s="1"/>
      <c r="AF83" s="1"/>
      <c r="AH83" s="1"/>
      <c r="AJ83" s="1"/>
      <c r="AL83" s="1"/>
      <c r="AN83" s="1"/>
      <c r="AP83" s="1"/>
      <c r="AR83" s="1"/>
      <c r="AT83" s="1"/>
      <c r="AV83" s="1"/>
      <c r="AX83" s="1"/>
      <c r="AZ83" s="1"/>
      <c r="BB83" s="1"/>
      <c r="BD83" s="1"/>
      <c r="BF83" s="1"/>
      <c r="BH83" s="1"/>
      <c r="BJ83" s="1"/>
      <c r="BL83" s="1"/>
      <c r="BN83" s="1"/>
      <c r="BP83" s="1"/>
      <c r="BR83" s="1"/>
      <c r="BT83" s="1"/>
      <c r="BV83" s="1"/>
      <c r="BX83" s="1"/>
      <c r="BZ83" s="1"/>
      <c r="CB83" s="1"/>
      <c r="CD83" s="1"/>
    </row>
    <row r="84" spans="1:82" x14ac:dyDescent="0.45">
      <c r="B84" t="s">
        <v>98</v>
      </c>
      <c r="C84" s="1">
        <v>17851309</v>
      </c>
      <c r="D84" s="1">
        <v>16020538</v>
      </c>
      <c r="F84" s="1"/>
      <c r="J84" s="1"/>
      <c r="N84" s="1"/>
      <c r="P84" s="1"/>
      <c r="R84" s="1"/>
      <c r="T84" s="1"/>
      <c r="V84" s="1"/>
      <c r="X84" s="1"/>
      <c r="Z84" s="1"/>
      <c r="AB84" s="1"/>
      <c r="AD84" s="1"/>
      <c r="AF84" s="1"/>
      <c r="AH84" s="1"/>
      <c r="AJ84" s="1"/>
      <c r="AL84" s="1"/>
      <c r="AN84" s="1"/>
      <c r="AP84" s="1"/>
      <c r="AR84" s="1"/>
      <c r="AT84" s="1"/>
      <c r="AV84" s="1"/>
      <c r="AX84" s="1"/>
      <c r="AZ84" s="1"/>
      <c r="BB84" s="1"/>
      <c r="BD84" s="1"/>
      <c r="BF84" s="1"/>
      <c r="BH84" s="1"/>
      <c r="BJ84" s="1"/>
      <c r="BL84" s="1"/>
      <c r="BN84" s="1"/>
      <c r="BP84" s="1"/>
      <c r="BR84" s="1"/>
      <c r="BT84" s="1"/>
      <c r="BV84" s="1"/>
      <c r="BX84" s="1"/>
      <c r="BZ84" s="1"/>
      <c r="CB84" s="1"/>
      <c r="CD84" s="1"/>
    </row>
    <row r="85" spans="1:82" x14ac:dyDescent="0.45">
      <c r="B85" t="s">
        <v>99</v>
      </c>
      <c r="C85" s="1">
        <v>9315943</v>
      </c>
      <c r="D85" s="1">
        <v>9692681</v>
      </c>
      <c r="F85" s="1"/>
      <c r="J85" s="1"/>
      <c r="N85" s="1"/>
      <c r="P85" s="1"/>
      <c r="R85" s="1"/>
      <c r="T85" s="1"/>
      <c r="V85" s="1"/>
      <c r="X85" s="1"/>
      <c r="Z85" s="1"/>
      <c r="AB85" s="1"/>
      <c r="AD85" s="1"/>
      <c r="AF85" s="1"/>
      <c r="AH85" s="1"/>
      <c r="AJ85" s="1"/>
      <c r="AL85" s="1"/>
      <c r="AN85" s="1"/>
      <c r="AP85" s="1"/>
      <c r="AR85" s="1"/>
      <c r="AT85" s="1"/>
      <c r="AV85" s="1"/>
      <c r="AX85" s="1"/>
      <c r="AZ85" s="1"/>
      <c r="BB85" s="1"/>
      <c r="BD85" s="1"/>
      <c r="BF85" s="1"/>
      <c r="BH85" s="1"/>
      <c r="BJ85" s="1"/>
      <c r="BL85" s="1"/>
      <c r="BN85" s="1"/>
      <c r="BP85" s="1"/>
      <c r="BR85" s="1"/>
      <c r="BT85" s="1"/>
      <c r="BV85" s="1"/>
      <c r="BX85" s="1"/>
      <c r="BZ85" s="1"/>
      <c r="CB85" s="1"/>
      <c r="CD85" s="1"/>
    </row>
    <row r="86" spans="1:82" x14ac:dyDescent="0.45">
      <c r="B86" t="s">
        <v>100</v>
      </c>
      <c r="C86" s="1">
        <v>2155390</v>
      </c>
      <c r="D86" s="1">
        <v>1345743</v>
      </c>
      <c r="F86" s="1"/>
      <c r="J86" s="1"/>
      <c r="N86" s="1"/>
      <c r="P86" s="1"/>
      <c r="R86" s="1"/>
      <c r="T86" s="1"/>
      <c r="V86" s="1"/>
      <c r="X86" s="1"/>
      <c r="Z86" s="1"/>
      <c r="AB86" s="1"/>
      <c r="AD86" s="1"/>
      <c r="AF86" s="1"/>
      <c r="AH86" s="1"/>
      <c r="AJ86" s="1"/>
      <c r="AL86" s="1"/>
      <c r="AN86" s="1"/>
      <c r="AP86" s="1"/>
      <c r="AR86" s="1"/>
      <c r="AT86" s="1"/>
      <c r="AV86" s="1"/>
      <c r="AX86" s="1"/>
      <c r="AZ86" s="1"/>
      <c r="BB86" s="1"/>
      <c r="BD86" s="1"/>
      <c r="BF86" s="1"/>
      <c r="BH86" s="1"/>
      <c r="BJ86" s="1"/>
      <c r="BL86" s="1"/>
      <c r="BN86" s="1"/>
      <c r="BP86" s="1"/>
      <c r="BR86" s="1"/>
      <c r="BT86" s="1"/>
      <c r="BV86" s="1"/>
      <c r="BX86" s="1"/>
      <c r="BZ86" s="1"/>
      <c r="CB86" s="1"/>
      <c r="CD86" s="1"/>
    </row>
    <row r="87" spans="1:82" x14ac:dyDescent="0.45">
      <c r="B87" t="s">
        <v>101</v>
      </c>
      <c r="C87" s="1">
        <v>13684089</v>
      </c>
      <c r="D87" s="1">
        <v>12611316</v>
      </c>
      <c r="F87" s="1"/>
      <c r="J87" s="1"/>
      <c r="N87" s="1"/>
      <c r="P87" s="1"/>
      <c r="R87" s="1"/>
      <c r="T87" s="1"/>
      <c r="V87" s="1"/>
      <c r="X87" s="1"/>
      <c r="Z87" s="1"/>
      <c r="AB87" s="1"/>
      <c r="AD87" s="1"/>
      <c r="AF87" s="1"/>
      <c r="AH87" s="1"/>
      <c r="AJ87" s="1"/>
      <c r="AL87" s="1"/>
      <c r="AN87" s="1"/>
      <c r="AP87" s="1"/>
      <c r="AR87" s="1"/>
      <c r="AT87" s="1"/>
      <c r="AV87" s="1"/>
      <c r="AX87" s="1"/>
      <c r="AZ87" s="1"/>
      <c r="BB87" s="1"/>
      <c r="BD87" s="1"/>
      <c r="BF87" s="1"/>
      <c r="BH87" s="1"/>
      <c r="BJ87" s="1"/>
      <c r="BL87" s="1"/>
      <c r="BN87" s="1"/>
      <c r="BP87" s="1"/>
      <c r="BR87" s="1"/>
      <c r="BT87" s="1"/>
      <c r="BV87" s="1"/>
      <c r="BX87" s="1"/>
      <c r="BZ87" s="1"/>
      <c r="CB87" s="1"/>
      <c r="CD87" s="1"/>
    </row>
    <row r="88" spans="1:82" x14ac:dyDescent="0.45">
      <c r="B88" t="s">
        <v>102</v>
      </c>
      <c r="C88" s="1">
        <v>25274495</v>
      </c>
      <c r="D88" s="1">
        <v>25044323</v>
      </c>
      <c r="F88" s="1"/>
      <c r="J88" s="1"/>
      <c r="N88" s="1"/>
      <c r="P88" s="1"/>
      <c r="R88" s="1"/>
      <c r="T88" s="1"/>
      <c r="V88" s="1"/>
      <c r="X88" s="1"/>
      <c r="Z88" s="1"/>
      <c r="AB88" s="1"/>
      <c r="AD88" s="1"/>
      <c r="AF88" s="1"/>
      <c r="AH88" s="1"/>
      <c r="AJ88" s="1"/>
      <c r="AL88" s="1"/>
      <c r="AN88" s="1"/>
      <c r="AP88" s="1"/>
      <c r="AR88" s="1"/>
      <c r="AT88" s="1"/>
      <c r="AV88" s="1"/>
      <c r="AX88" s="1"/>
      <c r="AZ88" s="1"/>
      <c r="BB88" s="1"/>
      <c r="BD88" s="1"/>
      <c r="BF88" s="1"/>
      <c r="BH88" s="1"/>
      <c r="BJ88" s="1"/>
      <c r="BL88" s="1"/>
      <c r="BN88" s="1"/>
      <c r="BP88" s="1"/>
      <c r="BR88" s="1"/>
      <c r="BT88" s="1"/>
      <c r="BV88" s="1"/>
      <c r="BX88" s="1"/>
      <c r="BZ88" s="1"/>
      <c r="CB88" s="1"/>
      <c r="CD88" s="1"/>
    </row>
    <row r="89" spans="1:82" x14ac:dyDescent="0.45">
      <c r="D89" s="1"/>
      <c r="F89" s="1"/>
      <c r="J89" s="1"/>
      <c r="N89" s="1"/>
      <c r="P89" s="1"/>
      <c r="R89" s="1"/>
      <c r="T89" s="1"/>
      <c r="V89" s="1"/>
      <c r="X89" s="1"/>
      <c r="Z89" s="1"/>
      <c r="AB89" s="1"/>
      <c r="AD89" s="1"/>
      <c r="AF89" s="1"/>
      <c r="AH89" s="1"/>
      <c r="AJ89" s="1"/>
      <c r="AL89" s="1"/>
      <c r="AN89" s="1"/>
      <c r="AP89" s="1"/>
      <c r="AR89" s="1"/>
      <c r="AT89" s="1"/>
      <c r="AV89" s="1"/>
      <c r="AX89" s="1"/>
      <c r="AZ89" s="1"/>
      <c r="BB89" s="1"/>
      <c r="BD89" s="1"/>
      <c r="BF89" s="1"/>
      <c r="BH89" s="1"/>
      <c r="BJ89" s="1"/>
      <c r="BL89" s="1"/>
      <c r="BN89" s="1"/>
      <c r="BP89" s="1"/>
      <c r="BR89" s="1"/>
      <c r="BT89" s="1"/>
      <c r="BV89" s="1"/>
      <c r="BX89" s="1"/>
      <c r="BZ89" s="1"/>
      <c r="CB89" s="1"/>
      <c r="CD89" s="1"/>
    </row>
    <row r="90" spans="1:82" x14ac:dyDescent="0.45">
      <c r="A90" t="s">
        <v>49</v>
      </c>
      <c r="B90" t="s">
        <v>65</v>
      </c>
      <c r="C90" s="1">
        <v>68890060</v>
      </c>
      <c r="D90" s="1">
        <v>70961855</v>
      </c>
      <c r="F90" s="1"/>
      <c r="J90" s="1"/>
      <c r="N90" s="1"/>
      <c r="P90" s="1"/>
      <c r="R90" s="1"/>
      <c r="T90" s="1"/>
      <c r="V90" s="1"/>
      <c r="X90" s="1"/>
      <c r="Z90" s="1"/>
      <c r="AB90" s="1"/>
      <c r="AD90" s="1"/>
      <c r="AF90" s="1"/>
      <c r="AH90" s="1"/>
      <c r="AJ90" s="1"/>
      <c r="AL90" s="1"/>
      <c r="AN90" s="1"/>
      <c r="AP90" s="1"/>
      <c r="AR90" s="1"/>
      <c r="AT90" s="1"/>
      <c r="AV90" s="1"/>
      <c r="AX90" s="1"/>
      <c r="AZ90" s="1"/>
      <c r="BB90" s="1"/>
      <c r="BD90" s="1"/>
      <c r="BF90" s="1"/>
      <c r="BH90" s="1"/>
      <c r="BJ90" s="1"/>
      <c r="BL90" s="1"/>
      <c r="BN90" s="1"/>
      <c r="BP90" s="1"/>
      <c r="BR90" s="1"/>
      <c r="BT90" s="1"/>
      <c r="BV90" s="1"/>
      <c r="BX90" s="1"/>
      <c r="BZ90" s="1"/>
      <c r="CB90" s="1"/>
      <c r="CD90" s="1"/>
    </row>
    <row r="91" spans="1:82" x14ac:dyDescent="0.45">
      <c r="B91" t="s">
        <v>66</v>
      </c>
      <c r="C91" s="1">
        <v>1047865</v>
      </c>
      <c r="D91" s="1">
        <v>1092912</v>
      </c>
      <c r="F91" s="1"/>
      <c r="J91" s="1"/>
      <c r="N91" s="1"/>
      <c r="P91" s="1"/>
      <c r="R91" s="1"/>
      <c r="T91" s="1"/>
      <c r="V91" s="1"/>
      <c r="X91" s="1"/>
      <c r="Z91" s="1"/>
      <c r="AB91" s="1"/>
      <c r="AD91" s="1"/>
      <c r="AF91" s="1"/>
      <c r="AH91" s="1"/>
      <c r="AJ91" s="1"/>
      <c r="AL91" s="1"/>
      <c r="AN91" s="1"/>
      <c r="AP91" s="1"/>
      <c r="AR91" s="1"/>
      <c r="AT91" s="1"/>
      <c r="AV91" s="1"/>
      <c r="AX91" s="1"/>
      <c r="AZ91" s="1"/>
      <c r="BB91" s="1"/>
      <c r="BD91" s="1"/>
      <c r="BF91" s="1"/>
      <c r="BH91" s="1"/>
      <c r="BJ91" s="1"/>
      <c r="BL91" s="1"/>
      <c r="BN91" s="1"/>
      <c r="BP91" s="1"/>
      <c r="BR91" s="1"/>
      <c r="BT91" s="1"/>
      <c r="BV91" s="1"/>
      <c r="BX91" s="1"/>
      <c r="BZ91" s="1"/>
      <c r="CB91" s="1"/>
      <c r="CD91" s="1"/>
    </row>
    <row r="92" spans="1:82" x14ac:dyDescent="0.45">
      <c r="B92" t="s">
        <v>67</v>
      </c>
      <c r="C92" s="1">
        <v>1837397</v>
      </c>
      <c r="D92" s="1">
        <v>1941575</v>
      </c>
      <c r="F92" s="1"/>
      <c r="J92" s="1"/>
      <c r="N92" s="1"/>
      <c r="P92" s="1"/>
      <c r="R92" s="1"/>
      <c r="T92" s="1"/>
      <c r="V92" s="1"/>
      <c r="X92" s="1"/>
      <c r="Z92" s="1"/>
      <c r="AB92" s="1"/>
      <c r="AD92" s="1"/>
      <c r="AF92" s="1"/>
      <c r="AH92" s="1"/>
      <c r="AJ92" s="1"/>
      <c r="AL92" s="1"/>
      <c r="AN92" s="1"/>
      <c r="AP92" s="1"/>
      <c r="AR92" s="1"/>
      <c r="AT92" s="1"/>
      <c r="AV92" s="1"/>
      <c r="AX92" s="1"/>
      <c r="AZ92" s="1"/>
      <c r="BB92" s="1"/>
      <c r="BD92" s="1"/>
      <c r="BF92" s="1"/>
      <c r="BH92" s="1"/>
      <c r="BJ92" s="1"/>
      <c r="BL92" s="1"/>
      <c r="BN92" s="1"/>
      <c r="BP92" s="1"/>
      <c r="BR92" s="1"/>
      <c r="BT92" s="1"/>
      <c r="BV92" s="1"/>
      <c r="BX92" s="1"/>
      <c r="BZ92" s="1"/>
      <c r="CB92" s="1"/>
      <c r="CD92" s="1"/>
    </row>
    <row r="93" spans="1:82" x14ac:dyDescent="0.45">
      <c r="B93" t="s">
        <v>68</v>
      </c>
      <c r="C93" s="1">
        <v>8261668</v>
      </c>
      <c r="D93" s="1">
        <v>8703920</v>
      </c>
      <c r="F93" s="1"/>
      <c r="J93" s="1"/>
      <c r="N93" s="1"/>
      <c r="P93" s="1"/>
      <c r="R93" s="1"/>
      <c r="T93" s="1"/>
      <c r="V93" s="1"/>
      <c r="X93" s="1"/>
      <c r="Z93" s="1"/>
      <c r="AB93" s="1"/>
      <c r="AD93" s="1"/>
      <c r="AF93" s="1"/>
      <c r="AH93" s="1"/>
      <c r="AJ93" s="1"/>
      <c r="AL93" s="1"/>
      <c r="AN93" s="1"/>
      <c r="AP93" s="1"/>
      <c r="AR93" s="1"/>
      <c r="AT93" s="1"/>
      <c r="AV93" s="1"/>
      <c r="AX93" s="1"/>
      <c r="AZ93" s="1"/>
      <c r="BB93" s="1"/>
      <c r="BD93" s="1"/>
      <c r="BF93" s="1"/>
      <c r="BH93" s="1"/>
      <c r="BJ93" s="1"/>
      <c r="BL93" s="1"/>
      <c r="BN93" s="1"/>
      <c r="BP93" s="1"/>
      <c r="BR93" s="1"/>
      <c r="BT93" s="1"/>
      <c r="BV93" s="1"/>
      <c r="BX93" s="1"/>
      <c r="BZ93" s="1"/>
      <c r="CB93" s="1"/>
      <c r="CD93" s="1"/>
    </row>
    <row r="94" spans="1:82" x14ac:dyDescent="0.45">
      <c r="B94" t="s">
        <v>69</v>
      </c>
      <c r="C94" s="1">
        <v>7253985</v>
      </c>
      <c r="D94" s="1">
        <v>7633897</v>
      </c>
      <c r="F94" s="1"/>
      <c r="J94" s="1"/>
      <c r="N94" s="1"/>
      <c r="P94" s="1"/>
      <c r="R94" s="1"/>
      <c r="T94" s="1"/>
      <c r="V94" s="1"/>
      <c r="X94" s="1"/>
      <c r="Z94" s="1"/>
      <c r="AB94" s="1"/>
      <c r="AD94" s="1"/>
      <c r="AF94" s="1"/>
      <c r="AH94" s="1"/>
      <c r="AJ94" s="1"/>
      <c r="AL94" s="1"/>
      <c r="AN94" s="1"/>
      <c r="AP94" s="1"/>
      <c r="AR94" s="1"/>
      <c r="AT94" s="1"/>
      <c r="AV94" s="1"/>
      <c r="AX94" s="1"/>
      <c r="AZ94" s="1"/>
      <c r="BB94" s="1"/>
      <c r="BD94" s="1"/>
      <c r="BF94" s="1"/>
      <c r="BH94" s="1"/>
      <c r="BJ94" s="1"/>
      <c r="BL94" s="1"/>
      <c r="BN94" s="1"/>
      <c r="BP94" s="1"/>
      <c r="BR94" s="1"/>
      <c r="BT94" s="1"/>
      <c r="BV94" s="1"/>
      <c r="BX94" s="1"/>
      <c r="BZ94" s="1"/>
      <c r="CB94" s="1"/>
      <c r="CD94" s="1"/>
    </row>
    <row r="95" spans="1:82" x14ac:dyDescent="0.45">
      <c r="B95" t="s">
        <v>70</v>
      </c>
      <c r="C95" s="1">
        <v>680213</v>
      </c>
      <c r="D95" s="1">
        <v>721012</v>
      </c>
      <c r="F95" s="1"/>
      <c r="J95" s="1"/>
      <c r="N95" s="1"/>
      <c r="P95" s="1"/>
      <c r="R95" s="1"/>
      <c r="T95" s="1"/>
      <c r="V95" s="1"/>
      <c r="X95" s="1"/>
      <c r="Z95" s="1"/>
      <c r="AB95" s="1"/>
      <c r="AD95" s="1"/>
      <c r="AF95" s="1"/>
      <c r="AH95" s="1"/>
      <c r="AJ95" s="1"/>
      <c r="AL95" s="1"/>
      <c r="AN95" s="1"/>
      <c r="AP95" s="1"/>
      <c r="AR95" s="1"/>
      <c r="AT95" s="1"/>
      <c r="AV95" s="1"/>
      <c r="AX95" s="1"/>
      <c r="AZ95" s="1"/>
      <c r="BB95" s="1"/>
      <c r="BD95" s="1"/>
      <c r="BF95" s="1"/>
      <c r="BH95" s="1"/>
      <c r="BJ95" s="1"/>
      <c r="BL95" s="1"/>
      <c r="BN95" s="1"/>
      <c r="BP95" s="1"/>
      <c r="BR95" s="1"/>
      <c r="BT95" s="1"/>
      <c r="BV95" s="1"/>
      <c r="BX95" s="1"/>
      <c r="BZ95" s="1"/>
      <c r="CB95" s="1"/>
      <c r="CD95" s="1"/>
    </row>
    <row r="96" spans="1:82" x14ac:dyDescent="0.45">
      <c r="B96" t="s">
        <v>71</v>
      </c>
      <c r="C96" s="1">
        <v>247353</v>
      </c>
      <c r="D96" s="1">
        <v>264327</v>
      </c>
      <c r="F96" s="1"/>
      <c r="J96" s="1"/>
      <c r="N96" s="1"/>
      <c r="P96" s="1"/>
      <c r="R96" s="1"/>
      <c r="T96" s="1"/>
      <c r="V96" s="1"/>
      <c r="X96" s="1"/>
      <c r="Z96" s="1"/>
      <c r="AB96" s="1"/>
      <c r="AD96" s="1"/>
      <c r="AF96" s="1"/>
      <c r="AH96" s="1"/>
      <c r="AJ96" s="1"/>
      <c r="AL96" s="1"/>
      <c r="AN96" s="1"/>
      <c r="AP96" s="1"/>
      <c r="AR96" s="1"/>
      <c r="AT96" s="1"/>
      <c r="AV96" s="1"/>
      <c r="AX96" s="1"/>
      <c r="AZ96" s="1"/>
      <c r="BB96" s="1"/>
      <c r="BD96" s="1"/>
      <c r="BF96" s="1"/>
      <c r="BH96" s="1"/>
      <c r="BJ96" s="1"/>
      <c r="BL96" s="1"/>
      <c r="BN96" s="1"/>
      <c r="BP96" s="1"/>
      <c r="BR96" s="1"/>
      <c r="BT96" s="1"/>
      <c r="BV96" s="1"/>
      <c r="BX96" s="1"/>
      <c r="BZ96" s="1"/>
      <c r="CB96" s="1"/>
      <c r="CD96" s="1"/>
    </row>
    <row r="97" spans="2:82" x14ac:dyDescent="0.45">
      <c r="B97" t="s">
        <v>72</v>
      </c>
      <c r="C97" s="1">
        <v>80116</v>
      </c>
      <c r="D97" s="1">
        <v>84685</v>
      </c>
      <c r="F97" s="1"/>
      <c r="J97" s="1"/>
      <c r="N97" s="1"/>
      <c r="P97" s="1"/>
      <c r="R97" s="1"/>
      <c r="T97" s="1"/>
      <c r="V97" s="1"/>
      <c r="X97" s="1"/>
      <c r="Z97" s="1"/>
      <c r="AB97" s="1"/>
      <c r="AD97" s="1"/>
      <c r="AF97" s="1"/>
      <c r="AH97" s="1"/>
      <c r="AJ97" s="1"/>
      <c r="AL97" s="1"/>
      <c r="AN97" s="1"/>
      <c r="AP97" s="1"/>
      <c r="AR97" s="1"/>
      <c r="AT97" s="1"/>
      <c r="AV97" s="1"/>
      <c r="AX97" s="1"/>
      <c r="AZ97" s="1"/>
      <c r="BB97" s="1"/>
      <c r="BD97" s="1"/>
      <c r="BF97" s="1"/>
      <c r="BH97" s="1"/>
      <c r="BJ97" s="1"/>
      <c r="BL97" s="1"/>
      <c r="BN97" s="1"/>
      <c r="BP97" s="1"/>
      <c r="BR97" s="1"/>
      <c r="BT97" s="1"/>
      <c r="BV97" s="1"/>
      <c r="BX97" s="1"/>
      <c r="BZ97" s="1"/>
      <c r="CB97" s="1"/>
      <c r="CD97" s="1"/>
    </row>
    <row r="98" spans="2:82" x14ac:dyDescent="0.45">
      <c r="B98" t="s">
        <v>73</v>
      </c>
      <c r="C98" s="1">
        <v>9668717</v>
      </c>
      <c r="D98" s="1">
        <v>9929785</v>
      </c>
      <c r="F98" s="1"/>
      <c r="J98" s="1"/>
      <c r="N98" s="1"/>
      <c r="P98" s="1"/>
      <c r="R98" s="1"/>
      <c r="T98" s="1"/>
      <c r="V98" s="1"/>
      <c r="X98" s="1"/>
      <c r="Z98" s="1"/>
      <c r="AB98" s="1"/>
      <c r="AD98" s="1"/>
      <c r="AF98" s="1"/>
      <c r="AH98" s="1"/>
      <c r="AJ98" s="1"/>
      <c r="AL98" s="1"/>
      <c r="AN98" s="1"/>
      <c r="AP98" s="1"/>
      <c r="AR98" s="1"/>
      <c r="AT98" s="1"/>
      <c r="AV98" s="1"/>
      <c r="AX98" s="1"/>
      <c r="AZ98" s="1"/>
      <c r="BB98" s="1"/>
      <c r="BD98" s="1"/>
      <c r="BF98" s="1"/>
      <c r="BH98" s="1"/>
      <c r="BJ98" s="1"/>
      <c r="BL98" s="1"/>
      <c r="BN98" s="1"/>
      <c r="BP98" s="1"/>
      <c r="BR98" s="1"/>
      <c r="BT98" s="1"/>
      <c r="BV98" s="1"/>
      <c r="BX98" s="1"/>
      <c r="BZ98" s="1"/>
      <c r="CB98" s="1"/>
      <c r="CD98" s="1"/>
    </row>
    <row r="99" spans="2:82" x14ac:dyDescent="0.45">
      <c r="B99" t="s">
        <v>74</v>
      </c>
      <c r="C99" s="1">
        <v>1799635</v>
      </c>
      <c r="D99" s="1">
        <v>1957799</v>
      </c>
      <c r="F99" s="1"/>
      <c r="J99" s="1"/>
      <c r="N99" s="1"/>
      <c r="P99" s="1"/>
      <c r="R99" s="1"/>
      <c r="T99" s="1"/>
      <c r="V99" s="1"/>
      <c r="X99" s="1"/>
      <c r="Z99" s="1"/>
      <c r="AB99" s="1"/>
      <c r="AD99" s="1"/>
      <c r="AF99" s="1"/>
      <c r="AH99" s="1"/>
      <c r="AJ99" s="1"/>
      <c r="AL99" s="1"/>
      <c r="AN99" s="1"/>
      <c r="AP99" s="1"/>
      <c r="AR99" s="1"/>
      <c r="AT99" s="1"/>
      <c r="AV99" s="1"/>
      <c r="AX99" s="1"/>
      <c r="AZ99" s="1"/>
      <c r="BB99" s="1"/>
      <c r="BD99" s="1"/>
      <c r="BF99" s="1"/>
      <c r="BH99" s="1"/>
      <c r="BJ99" s="1"/>
      <c r="BL99" s="1"/>
      <c r="BN99" s="1"/>
      <c r="BP99" s="1"/>
      <c r="BR99" s="1"/>
      <c r="BT99" s="1"/>
      <c r="BV99" s="1"/>
      <c r="BX99" s="1"/>
      <c r="BZ99" s="1"/>
      <c r="CB99" s="1"/>
      <c r="CD99" s="1"/>
    </row>
    <row r="100" spans="2:82" x14ac:dyDescent="0.45">
      <c r="B100" t="s">
        <v>75</v>
      </c>
      <c r="C100" s="1">
        <v>561574</v>
      </c>
      <c r="D100" s="1">
        <v>579884</v>
      </c>
      <c r="F100" s="1"/>
      <c r="J100" s="1"/>
      <c r="N100" s="1"/>
      <c r="P100" s="1"/>
      <c r="R100" s="1"/>
      <c r="T100" s="1"/>
      <c r="V100" s="1"/>
      <c r="X100" s="1"/>
      <c r="Z100" s="1"/>
      <c r="AB100" s="1"/>
      <c r="AD100" s="1"/>
      <c r="AF100" s="1"/>
      <c r="AH100" s="1"/>
      <c r="AJ100" s="1"/>
      <c r="AL100" s="1"/>
      <c r="AN100" s="1"/>
      <c r="AP100" s="1"/>
      <c r="AR100" s="1"/>
      <c r="AT100" s="1"/>
      <c r="AV100" s="1"/>
      <c r="AX100" s="1"/>
      <c r="AZ100" s="1"/>
      <c r="BB100" s="1"/>
      <c r="BD100" s="1"/>
      <c r="BF100" s="1"/>
      <c r="BH100" s="1"/>
      <c r="BJ100" s="1"/>
      <c r="BL100" s="1"/>
      <c r="BN100" s="1"/>
      <c r="BP100" s="1"/>
      <c r="BR100" s="1"/>
      <c r="BT100" s="1"/>
      <c r="BV100" s="1"/>
      <c r="BX100" s="1"/>
      <c r="BZ100" s="1"/>
      <c r="CB100" s="1"/>
      <c r="CD100" s="1"/>
    </row>
    <row r="101" spans="2:82" x14ac:dyDescent="0.45">
      <c r="B101" t="s">
        <v>76</v>
      </c>
      <c r="C101" s="1">
        <v>1008583</v>
      </c>
      <c r="D101" s="1">
        <v>1025769</v>
      </c>
      <c r="F101" s="1"/>
      <c r="J101" s="1"/>
      <c r="N101" s="1"/>
      <c r="P101" s="1"/>
      <c r="R101" s="1"/>
      <c r="T101" s="1"/>
      <c r="V101" s="1"/>
      <c r="X101" s="1"/>
      <c r="Z101" s="1"/>
      <c r="AB101" s="1"/>
      <c r="AD101" s="1"/>
      <c r="AF101" s="1"/>
      <c r="AH101" s="1"/>
      <c r="AJ101" s="1"/>
      <c r="AL101" s="1"/>
      <c r="AN101" s="1"/>
      <c r="AP101" s="1"/>
      <c r="AR101" s="1"/>
      <c r="AT101" s="1"/>
      <c r="AV101" s="1"/>
      <c r="AX101" s="1"/>
      <c r="AZ101" s="1"/>
      <c r="BB101" s="1"/>
      <c r="BD101" s="1"/>
      <c r="BF101" s="1"/>
      <c r="BH101" s="1"/>
      <c r="BJ101" s="1"/>
      <c r="BL101" s="1"/>
      <c r="BN101" s="1"/>
      <c r="BP101" s="1"/>
      <c r="BR101" s="1"/>
      <c r="BT101" s="1"/>
      <c r="BV101" s="1"/>
      <c r="BX101" s="1"/>
      <c r="BZ101" s="1"/>
      <c r="CB101" s="1"/>
      <c r="CD101" s="1"/>
    </row>
    <row r="102" spans="2:82" x14ac:dyDescent="0.45">
      <c r="B102" t="s">
        <v>77</v>
      </c>
      <c r="C102" s="1">
        <v>1335112</v>
      </c>
      <c r="D102" s="1">
        <v>1412633</v>
      </c>
      <c r="F102" s="1"/>
      <c r="J102" s="1"/>
      <c r="N102" s="1"/>
      <c r="P102" s="1"/>
      <c r="R102" s="1"/>
      <c r="T102" s="1"/>
      <c r="V102" s="1"/>
      <c r="X102" s="1"/>
      <c r="Z102" s="1"/>
      <c r="AB102" s="1"/>
      <c r="AD102" s="1"/>
      <c r="AF102" s="1"/>
      <c r="AH102" s="1"/>
      <c r="AJ102" s="1"/>
      <c r="AL102" s="1"/>
      <c r="AN102" s="1"/>
      <c r="AP102" s="1"/>
      <c r="AR102" s="1"/>
      <c r="AT102" s="1"/>
      <c r="AV102" s="1"/>
      <c r="AX102" s="1"/>
      <c r="AZ102" s="1"/>
      <c r="BB102" s="1"/>
      <c r="BD102" s="1"/>
      <c r="BF102" s="1"/>
      <c r="BH102" s="1"/>
      <c r="BJ102" s="1"/>
      <c r="BL102" s="1"/>
      <c r="BN102" s="1"/>
      <c r="BP102" s="1"/>
      <c r="BR102" s="1"/>
      <c r="BT102" s="1"/>
      <c r="BV102" s="1"/>
      <c r="BX102" s="1"/>
      <c r="BZ102" s="1"/>
      <c r="CB102" s="1"/>
      <c r="CD102" s="1"/>
    </row>
    <row r="103" spans="2:82" x14ac:dyDescent="0.45">
      <c r="B103" t="s">
        <v>78</v>
      </c>
      <c r="C103" s="1">
        <v>4963814</v>
      </c>
      <c r="D103" s="1">
        <v>4953700</v>
      </c>
      <c r="F103" s="1"/>
      <c r="J103" s="1"/>
      <c r="N103" s="1"/>
      <c r="P103" s="1"/>
      <c r="R103" s="1"/>
      <c r="T103" s="1"/>
      <c r="V103" s="1"/>
      <c r="X103" s="1"/>
      <c r="Z103" s="1"/>
      <c r="AB103" s="1"/>
      <c r="AD103" s="1"/>
      <c r="AF103" s="1"/>
      <c r="AH103" s="1"/>
      <c r="AJ103" s="1"/>
      <c r="AL103" s="1"/>
      <c r="AN103" s="1"/>
      <c r="AP103" s="1"/>
      <c r="AR103" s="1"/>
      <c r="AT103" s="1"/>
      <c r="AV103" s="1"/>
      <c r="AX103" s="1"/>
      <c r="AZ103" s="1"/>
      <c r="BB103" s="1"/>
      <c r="BD103" s="1"/>
      <c r="BF103" s="1"/>
      <c r="BH103" s="1"/>
      <c r="BJ103" s="1"/>
      <c r="BL103" s="1"/>
      <c r="BN103" s="1"/>
      <c r="BP103" s="1"/>
      <c r="BR103" s="1"/>
      <c r="BT103" s="1"/>
      <c r="BV103" s="1"/>
      <c r="BX103" s="1"/>
      <c r="BZ103" s="1"/>
      <c r="CB103" s="1"/>
      <c r="CD103" s="1"/>
    </row>
    <row r="104" spans="2:82" x14ac:dyDescent="0.45">
      <c r="B104" t="s">
        <v>79</v>
      </c>
      <c r="C104" s="1">
        <v>3677448</v>
      </c>
      <c r="D104" s="1">
        <v>3694233</v>
      </c>
      <c r="F104" s="1"/>
      <c r="J104" s="1"/>
      <c r="N104" s="1"/>
      <c r="P104" s="1"/>
      <c r="R104" s="1"/>
      <c r="T104" s="1"/>
      <c r="V104" s="1"/>
      <c r="X104" s="1"/>
      <c r="Z104" s="1"/>
      <c r="AB104" s="1"/>
      <c r="AD104" s="1"/>
      <c r="AF104" s="1"/>
      <c r="AH104" s="1"/>
      <c r="AJ104" s="1"/>
      <c r="AL104" s="1"/>
      <c r="AN104" s="1"/>
      <c r="AP104" s="1"/>
      <c r="AR104" s="1"/>
      <c r="AT104" s="1"/>
      <c r="AV104" s="1"/>
      <c r="AX104" s="1"/>
      <c r="AZ104" s="1"/>
      <c r="BB104" s="1"/>
      <c r="BD104" s="1"/>
      <c r="BF104" s="1"/>
      <c r="BH104" s="1"/>
      <c r="BJ104" s="1"/>
      <c r="BL104" s="1"/>
      <c r="BN104" s="1"/>
      <c r="BP104" s="1"/>
      <c r="BR104" s="1"/>
      <c r="BT104" s="1"/>
      <c r="BV104" s="1"/>
      <c r="BX104" s="1"/>
      <c r="BZ104" s="1"/>
      <c r="CB104" s="1"/>
      <c r="CD104" s="1"/>
    </row>
    <row r="105" spans="2:82" x14ac:dyDescent="0.45">
      <c r="B105" t="s">
        <v>80</v>
      </c>
      <c r="C105" s="1">
        <v>1286366</v>
      </c>
      <c r="D105" s="1">
        <v>1259467</v>
      </c>
      <c r="F105" s="1"/>
      <c r="J105" s="1"/>
      <c r="N105" s="1"/>
      <c r="P105" s="1"/>
      <c r="R105" s="1"/>
      <c r="T105" s="1"/>
      <c r="V105" s="1"/>
      <c r="X105" s="1"/>
      <c r="Z105" s="1"/>
      <c r="AB105" s="1"/>
      <c r="AD105" s="1"/>
      <c r="AF105" s="1"/>
      <c r="AH105" s="1"/>
      <c r="AJ105" s="1"/>
      <c r="AL105" s="1"/>
      <c r="AN105" s="1"/>
      <c r="AP105" s="1"/>
      <c r="AR105" s="1"/>
      <c r="AT105" s="1"/>
      <c r="AV105" s="1"/>
      <c r="AX105" s="1"/>
      <c r="AZ105" s="1"/>
      <c r="BB105" s="1"/>
      <c r="BD105" s="1"/>
      <c r="BF105" s="1"/>
      <c r="BH105" s="1"/>
      <c r="BJ105" s="1"/>
      <c r="BL105" s="1"/>
      <c r="BN105" s="1"/>
      <c r="BP105" s="1"/>
      <c r="BR105" s="1"/>
      <c r="BT105" s="1"/>
      <c r="BV105" s="1"/>
      <c r="BX105" s="1"/>
      <c r="BZ105" s="1"/>
      <c r="CB105" s="1"/>
      <c r="CD105" s="1"/>
    </row>
    <row r="106" spans="2:82" x14ac:dyDescent="0.45">
      <c r="B106" t="s">
        <v>81</v>
      </c>
      <c r="C106" s="1">
        <v>4972853</v>
      </c>
      <c r="D106" s="1">
        <v>5103438</v>
      </c>
      <c r="F106" s="1"/>
      <c r="J106" s="1"/>
      <c r="N106" s="1"/>
      <c r="P106" s="1"/>
      <c r="R106" s="1"/>
      <c r="T106" s="1"/>
      <c r="V106" s="1"/>
      <c r="X106" s="1"/>
      <c r="Z106" s="1"/>
      <c r="AB106" s="1"/>
      <c r="AD106" s="1"/>
      <c r="AF106" s="1"/>
      <c r="AH106" s="1"/>
      <c r="AJ106" s="1"/>
      <c r="AL106" s="1"/>
      <c r="AN106" s="1"/>
      <c r="AP106" s="1"/>
      <c r="AR106" s="1"/>
      <c r="AT106" s="1"/>
      <c r="AV106" s="1"/>
      <c r="AX106" s="1"/>
      <c r="AZ106" s="1"/>
      <c r="BB106" s="1"/>
      <c r="BD106" s="1"/>
      <c r="BF106" s="1"/>
      <c r="BH106" s="1"/>
      <c r="BJ106" s="1"/>
      <c r="BL106" s="1"/>
      <c r="BN106" s="1"/>
      <c r="BP106" s="1"/>
      <c r="BR106" s="1"/>
      <c r="BT106" s="1"/>
      <c r="BV106" s="1"/>
      <c r="BX106" s="1"/>
      <c r="BZ106" s="1"/>
      <c r="CB106" s="1"/>
      <c r="CD106" s="1"/>
    </row>
    <row r="107" spans="2:82" x14ac:dyDescent="0.45">
      <c r="B107" t="s">
        <v>82</v>
      </c>
      <c r="C107" s="1">
        <v>2433501</v>
      </c>
      <c r="D107" s="1">
        <v>2619951</v>
      </c>
      <c r="F107" s="1"/>
      <c r="J107" s="1"/>
      <c r="N107" s="1"/>
      <c r="P107" s="1"/>
      <c r="R107" s="1"/>
      <c r="T107" s="1"/>
      <c r="V107" s="1"/>
      <c r="X107" s="1"/>
      <c r="Z107" s="1"/>
      <c r="AB107" s="1"/>
      <c r="AD107" s="1"/>
      <c r="AF107" s="1"/>
      <c r="AH107" s="1"/>
      <c r="AJ107" s="1"/>
      <c r="AL107" s="1"/>
      <c r="AN107" s="1"/>
      <c r="AP107" s="1"/>
      <c r="AR107" s="1"/>
      <c r="AT107" s="1"/>
      <c r="AV107" s="1"/>
      <c r="AX107" s="1"/>
      <c r="AZ107" s="1"/>
      <c r="BB107" s="1"/>
      <c r="BD107" s="1"/>
      <c r="BF107" s="1"/>
      <c r="BH107" s="1"/>
      <c r="BJ107" s="1"/>
      <c r="BL107" s="1"/>
      <c r="BN107" s="1"/>
      <c r="BP107" s="1"/>
      <c r="BR107" s="1"/>
      <c r="BT107" s="1"/>
      <c r="BV107" s="1"/>
      <c r="BX107" s="1"/>
      <c r="BZ107" s="1"/>
      <c r="CB107" s="1"/>
      <c r="CD107" s="1"/>
    </row>
    <row r="108" spans="2:82" x14ac:dyDescent="0.45">
      <c r="B108" t="s">
        <v>83</v>
      </c>
      <c r="C108" s="1">
        <v>2410023</v>
      </c>
      <c r="D108" s="1">
        <v>2333696</v>
      </c>
      <c r="F108" s="1"/>
      <c r="J108" s="1"/>
      <c r="N108" s="1"/>
      <c r="P108" s="1"/>
      <c r="R108" s="1"/>
      <c r="T108" s="1"/>
      <c r="V108" s="1"/>
      <c r="X108" s="1"/>
      <c r="Z108" s="1"/>
      <c r="AB108" s="1"/>
      <c r="AD108" s="1"/>
      <c r="AF108" s="1"/>
      <c r="AH108" s="1"/>
      <c r="AJ108" s="1"/>
      <c r="AL108" s="1"/>
      <c r="AN108" s="1"/>
      <c r="AP108" s="1"/>
      <c r="AR108" s="1"/>
      <c r="AT108" s="1"/>
      <c r="AV108" s="1"/>
      <c r="AX108" s="1"/>
      <c r="AZ108" s="1"/>
      <c r="BB108" s="1"/>
      <c r="BD108" s="1"/>
      <c r="BF108" s="1"/>
      <c r="BH108" s="1"/>
      <c r="BJ108" s="1"/>
      <c r="BL108" s="1"/>
      <c r="BN108" s="1"/>
      <c r="BP108" s="1"/>
      <c r="BR108" s="1"/>
      <c r="BT108" s="1"/>
      <c r="BV108" s="1"/>
      <c r="BX108" s="1"/>
      <c r="BZ108" s="1"/>
      <c r="CB108" s="1"/>
      <c r="CD108" s="1"/>
    </row>
    <row r="109" spans="2:82" x14ac:dyDescent="0.45">
      <c r="B109" t="s">
        <v>84</v>
      </c>
      <c r="C109" s="1">
        <v>129328</v>
      </c>
      <c r="D109" s="1">
        <v>149791</v>
      </c>
      <c r="F109" s="1"/>
      <c r="J109" s="1"/>
      <c r="N109" s="1"/>
      <c r="P109" s="1"/>
      <c r="R109" s="1"/>
      <c r="T109" s="1"/>
      <c r="V109" s="1"/>
      <c r="X109" s="1"/>
      <c r="Z109" s="1"/>
      <c r="AB109" s="1"/>
      <c r="AD109" s="1"/>
      <c r="AF109" s="1"/>
      <c r="AH109" s="1"/>
      <c r="AJ109" s="1"/>
      <c r="AL109" s="1"/>
      <c r="AN109" s="1"/>
      <c r="AP109" s="1"/>
      <c r="AR109" s="1"/>
      <c r="AT109" s="1"/>
      <c r="AV109" s="1"/>
      <c r="AX109" s="1"/>
      <c r="AZ109" s="1"/>
      <c r="BB109" s="1"/>
      <c r="BD109" s="1"/>
      <c r="BF109" s="1"/>
      <c r="BH109" s="1"/>
      <c r="BJ109" s="1"/>
      <c r="BL109" s="1"/>
      <c r="BN109" s="1"/>
      <c r="BP109" s="1"/>
      <c r="BR109" s="1"/>
      <c r="BT109" s="1"/>
      <c r="BV109" s="1"/>
      <c r="BX109" s="1"/>
      <c r="BZ109" s="1"/>
      <c r="CB109" s="1"/>
      <c r="CD109" s="1"/>
    </row>
    <row r="110" spans="2:82" x14ac:dyDescent="0.45">
      <c r="B110" t="s">
        <v>85</v>
      </c>
      <c r="C110" s="1">
        <v>11885506</v>
      </c>
      <c r="D110" s="1">
        <v>11700501</v>
      </c>
      <c r="F110" s="1"/>
      <c r="J110" s="1"/>
      <c r="N110" s="1"/>
      <c r="P110" s="1"/>
      <c r="R110" s="1"/>
      <c r="T110" s="1"/>
      <c r="V110" s="1"/>
      <c r="X110" s="1"/>
      <c r="Z110" s="1"/>
      <c r="AB110" s="1"/>
      <c r="AD110" s="1"/>
      <c r="AF110" s="1"/>
      <c r="AH110" s="1"/>
      <c r="AJ110" s="1"/>
      <c r="AL110" s="1"/>
      <c r="AN110" s="1"/>
      <c r="AP110" s="1"/>
      <c r="AR110" s="1"/>
      <c r="AT110" s="1"/>
      <c r="AV110" s="1"/>
      <c r="AX110" s="1"/>
      <c r="AZ110" s="1"/>
      <c r="BB110" s="1"/>
      <c r="BD110" s="1"/>
      <c r="BF110" s="1"/>
      <c r="BH110" s="1"/>
      <c r="BJ110" s="1"/>
      <c r="BL110" s="1"/>
      <c r="BN110" s="1"/>
      <c r="BP110" s="1"/>
      <c r="BR110" s="1"/>
      <c r="BT110" s="1"/>
      <c r="BV110" s="1"/>
      <c r="BX110" s="1"/>
      <c r="BZ110" s="1"/>
      <c r="CB110" s="1"/>
      <c r="CD110" s="1"/>
    </row>
    <row r="111" spans="2:82" x14ac:dyDescent="0.45">
      <c r="B111" t="s">
        <v>86</v>
      </c>
      <c r="C111" s="1">
        <v>4674860</v>
      </c>
      <c r="D111" s="1">
        <v>4864952</v>
      </c>
      <c r="F111" s="1"/>
      <c r="J111" s="1"/>
      <c r="N111" s="1"/>
      <c r="P111" s="1"/>
      <c r="R111" s="1"/>
      <c r="T111" s="1"/>
      <c r="V111" s="1"/>
      <c r="X111" s="1"/>
      <c r="Z111" s="1"/>
      <c r="AB111" s="1"/>
      <c r="AD111" s="1"/>
      <c r="AF111" s="1"/>
      <c r="AH111" s="1"/>
      <c r="AJ111" s="1"/>
      <c r="AL111" s="1"/>
      <c r="AN111" s="1"/>
      <c r="AP111" s="1"/>
      <c r="AR111" s="1"/>
      <c r="AT111" s="1"/>
      <c r="AV111" s="1"/>
      <c r="AX111" s="1"/>
      <c r="AZ111" s="1"/>
      <c r="BB111" s="1"/>
      <c r="BD111" s="1"/>
      <c r="BF111" s="1"/>
      <c r="BH111" s="1"/>
      <c r="BJ111" s="1"/>
      <c r="BL111" s="1"/>
      <c r="BN111" s="1"/>
      <c r="BP111" s="1"/>
      <c r="BR111" s="1"/>
      <c r="BT111" s="1"/>
      <c r="BV111" s="1"/>
      <c r="BX111" s="1"/>
      <c r="BZ111" s="1"/>
      <c r="CB111" s="1"/>
      <c r="CD111" s="1"/>
    </row>
    <row r="112" spans="2:82" x14ac:dyDescent="0.45">
      <c r="B112" t="s">
        <v>87</v>
      </c>
      <c r="C112" s="1">
        <v>1959625</v>
      </c>
      <c r="D112" s="1">
        <v>1594460</v>
      </c>
      <c r="F112" s="1"/>
      <c r="J112" s="1"/>
      <c r="N112" s="1"/>
      <c r="P112" s="1"/>
      <c r="R112" s="1"/>
      <c r="T112" s="1"/>
      <c r="V112" s="1"/>
      <c r="X112" s="1"/>
      <c r="Z112" s="1"/>
      <c r="AB112" s="1"/>
      <c r="AD112" s="1"/>
      <c r="AF112" s="1"/>
      <c r="AH112" s="1"/>
      <c r="AJ112" s="1"/>
      <c r="AL112" s="1"/>
      <c r="AN112" s="1"/>
      <c r="AP112" s="1"/>
      <c r="AR112" s="1"/>
      <c r="AT112" s="1"/>
      <c r="AV112" s="1"/>
      <c r="AX112" s="1"/>
      <c r="AZ112" s="1"/>
      <c r="BB112" s="1"/>
      <c r="BD112" s="1"/>
      <c r="BF112" s="1"/>
      <c r="BH112" s="1"/>
      <c r="BJ112" s="1"/>
      <c r="BL112" s="1"/>
      <c r="BN112" s="1"/>
      <c r="BP112" s="1"/>
      <c r="BR112" s="1"/>
      <c r="BT112" s="1"/>
      <c r="BV112" s="1"/>
      <c r="BX112" s="1"/>
      <c r="BZ112" s="1"/>
      <c r="CB112" s="1"/>
      <c r="CD112" s="1"/>
    </row>
    <row r="113" spans="2:82" x14ac:dyDescent="0.45">
      <c r="B113" t="s">
        <v>88</v>
      </c>
      <c r="C113" s="1">
        <v>5251021</v>
      </c>
      <c r="D113" s="1">
        <v>5241089</v>
      </c>
      <c r="F113" s="1"/>
      <c r="J113" s="1"/>
      <c r="N113" s="1"/>
      <c r="P113" s="1"/>
      <c r="R113" s="1"/>
      <c r="T113" s="1"/>
      <c r="V113" s="1"/>
      <c r="X113" s="1"/>
      <c r="Z113" s="1"/>
      <c r="AB113" s="1"/>
      <c r="AD113" s="1"/>
      <c r="AF113" s="1"/>
      <c r="AH113" s="1"/>
      <c r="AJ113" s="1"/>
      <c r="AL113" s="1"/>
      <c r="AN113" s="1"/>
      <c r="AP113" s="1"/>
      <c r="AR113" s="1"/>
      <c r="AT113" s="1"/>
      <c r="AV113" s="1"/>
      <c r="AX113" s="1"/>
      <c r="AZ113" s="1"/>
      <c r="BB113" s="1"/>
      <c r="BD113" s="1"/>
      <c r="BF113" s="1"/>
      <c r="BH113" s="1"/>
      <c r="BJ113" s="1"/>
      <c r="BL113" s="1"/>
      <c r="BN113" s="1"/>
      <c r="BP113" s="1"/>
      <c r="BR113" s="1"/>
      <c r="BT113" s="1"/>
      <c r="BV113" s="1"/>
      <c r="BX113" s="1"/>
      <c r="BZ113" s="1"/>
      <c r="CB113" s="1"/>
      <c r="CD113" s="1"/>
    </row>
    <row r="114" spans="2:82" x14ac:dyDescent="0.45">
      <c r="B114" t="s">
        <v>89</v>
      </c>
      <c r="C114" s="1">
        <v>21000278</v>
      </c>
      <c r="D114" s="1">
        <v>22163795</v>
      </c>
      <c r="F114" s="1"/>
      <c r="J114" s="1"/>
      <c r="N114" s="1"/>
      <c r="P114" s="1"/>
      <c r="R114" s="1"/>
      <c r="T114" s="1"/>
      <c r="V114" s="1"/>
      <c r="X114" s="1"/>
      <c r="Z114" s="1"/>
      <c r="AB114" s="1"/>
      <c r="AD114" s="1"/>
      <c r="AF114" s="1"/>
      <c r="AH114" s="1"/>
      <c r="AJ114" s="1"/>
      <c r="AL114" s="1"/>
      <c r="AN114" s="1"/>
      <c r="AP114" s="1"/>
      <c r="AR114" s="1"/>
      <c r="AT114" s="1"/>
      <c r="AV114" s="1"/>
      <c r="AX114" s="1"/>
      <c r="AZ114" s="1"/>
      <c r="BB114" s="1"/>
      <c r="BD114" s="1"/>
      <c r="BF114" s="1"/>
      <c r="BH114" s="1"/>
      <c r="BJ114" s="1"/>
      <c r="BL114" s="1"/>
      <c r="BN114" s="1"/>
      <c r="BP114" s="1"/>
      <c r="BR114" s="1"/>
      <c r="BT114" s="1"/>
      <c r="BV114" s="1"/>
      <c r="BX114" s="1"/>
      <c r="BZ114" s="1"/>
      <c r="CB114" s="1"/>
      <c r="CD114" s="1"/>
    </row>
    <row r="115" spans="2:82" x14ac:dyDescent="0.45">
      <c r="B115" t="s">
        <v>90</v>
      </c>
      <c r="C115" s="1">
        <v>1648776</v>
      </c>
      <c r="D115" s="1">
        <v>1778943</v>
      </c>
      <c r="F115" s="1"/>
      <c r="J115" s="1"/>
      <c r="N115" s="1"/>
      <c r="P115" s="1"/>
      <c r="R115" s="1"/>
      <c r="T115" s="1"/>
      <c r="V115" s="1"/>
      <c r="X115" s="1"/>
      <c r="Z115" s="1"/>
      <c r="AB115" s="1"/>
      <c r="AD115" s="1"/>
      <c r="AF115" s="1"/>
      <c r="AH115" s="1"/>
      <c r="AJ115" s="1"/>
      <c r="AL115" s="1"/>
      <c r="AN115" s="1"/>
      <c r="AP115" s="1"/>
      <c r="AR115" s="1"/>
      <c r="AT115" s="1"/>
      <c r="AV115" s="1"/>
      <c r="AX115" s="1"/>
      <c r="AZ115" s="1"/>
      <c r="BB115" s="1"/>
      <c r="BD115" s="1"/>
      <c r="BF115" s="1"/>
      <c r="BH115" s="1"/>
      <c r="BJ115" s="1"/>
      <c r="BL115" s="1"/>
      <c r="BN115" s="1"/>
      <c r="BP115" s="1"/>
      <c r="BR115" s="1"/>
      <c r="BT115" s="1"/>
      <c r="BV115" s="1"/>
      <c r="BX115" s="1"/>
      <c r="BZ115" s="1"/>
      <c r="CB115" s="1"/>
      <c r="CD115" s="1"/>
    </row>
    <row r="116" spans="2:82" x14ac:dyDescent="0.45">
      <c r="B116" t="s">
        <v>91</v>
      </c>
      <c r="C116" s="1">
        <v>7493796</v>
      </c>
      <c r="D116" s="1">
        <v>8522637</v>
      </c>
      <c r="F116" s="1"/>
      <c r="J116" s="1"/>
      <c r="N116" s="1"/>
      <c r="P116" s="1"/>
      <c r="R116" s="1"/>
      <c r="T116" s="1"/>
      <c r="V116" s="1"/>
      <c r="X116" s="1"/>
      <c r="Z116" s="1"/>
      <c r="AB116" s="1"/>
      <c r="AD116" s="1"/>
      <c r="AF116" s="1"/>
      <c r="AH116" s="1"/>
      <c r="AJ116" s="1"/>
      <c r="AL116" s="1"/>
      <c r="AN116" s="1"/>
      <c r="AP116" s="1"/>
      <c r="AR116" s="1"/>
      <c r="AT116" s="1"/>
      <c r="AV116" s="1"/>
      <c r="AX116" s="1"/>
      <c r="AZ116" s="1"/>
      <c r="BB116" s="1"/>
      <c r="BD116" s="1"/>
      <c r="BF116" s="1"/>
      <c r="BH116" s="1"/>
      <c r="BJ116" s="1"/>
      <c r="BL116" s="1"/>
      <c r="BN116" s="1"/>
      <c r="BP116" s="1"/>
      <c r="BR116" s="1"/>
      <c r="BT116" s="1"/>
      <c r="BV116" s="1"/>
      <c r="BX116" s="1"/>
      <c r="BZ116" s="1"/>
      <c r="CB116" s="1"/>
      <c r="CD116" s="1"/>
    </row>
    <row r="117" spans="2:82" x14ac:dyDescent="0.45">
      <c r="B117" t="s">
        <v>92</v>
      </c>
      <c r="C117" s="1">
        <v>5449814</v>
      </c>
      <c r="D117" s="1">
        <v>5335298</v>
      </c>
      <c r="F117" s="1"/>
      <c r="J117" s="1"/>
      <c r="N117" s="1"/>
      <c r="P117" s="1"/>
      <c r="R117" s="1"/>
      <c r="T117" s="1"/>
      <c r="V117" s="1"/>
      <c r="X117" s="1"/>
      <c r="Z117" s="1"/>
      <c r="AB117" s="1"/>
      <c r="AD117" s="1"/>
      <c r="AF117" s="1"/>
      <c r="AH117" s="1"/>
      <c r="AJ117" s="1"/>
      <c r="AL117" s="1"/>
      <c r="AN117" s="1"/>
      <c r="AP117" s="1"/>
      <c r="AR117" s="1"/>
      <c r="AT117" s="1"/>
      <c r="AV117" s="1"/>
      <c r="AX117" s="1"/>
      <c r="AZ117" s="1"/>
      <c r="BB117" s="1"/>
      <c r="BD117" s="1"/>
      <c r="BF117" s="1"/>
      <c r="BH117" s="1"/>
      <c r="BJ117" s="1"/>
      <c r="BL117" s="1"/>
      <c r="BN117" s="1"/>
      <c r="BP117" s="1"/>
      <c r="BR117" s="1"/>
      <c r="BT117" s="1"/>
      <c r="BV117" s="1"/>
      <c r="BX117" s="1"/>
      <c r="BZ117" s="1"/>
      <c r="CB117" s="1"/>
      <c r="CD117" s="1"/>
    </row>
    <row r="118" spans="2:82" x14ac:dyDescent="0.45">
      <c r="B118" t="s">
        <v>93</v>
      </c>
      <c r="C118" s="1">
        <v>6407892</v>
      </c>
      <c r="D118" s="1">
        <v>6526916</v>
      </c>
      <c r="F118" s="1"/>
      <c r="J118" s="1"/>
      <c r="N118" s="1"/>
      <c r="P118" s="1"/>
      <c r="R118" s="1"/>
      <c r="T118" s="1"/>
      <c r="V118" s="1"/>
      <c r="X118" s="1"/>
      <c r="Z118" s="1"/>
      <c r="AB118" s="1"/>
      <c r="AD118" s="1"/>
      <c r="AF118" s="1"/>
      <c r="AH118" s="1"/>
      <c r="AJ118" s="1"/>
      <c r="AL118" s="1"/>
      <c r="AN118" s="1"/>
      <c r="AP118" s="1"/>
      <c r="AR118" s="1"/>
      <c r="AT118" s="1"/>
      <c r="AV118" s="1"/>
      <c r="AX118" s="1"/>
      <c r="AZ118" s="1"/>
      <c r="BB118" s="1"/>
      <c r="BD118" s="1"/>
      <c r="BF118" s="1"/>
      <c r="BH118" s="1"/>
      <c r="BJ118" s="1"/>
      <c r="BL118" s="1"/>
      <c r="BN118" s="1"/>
      <c r="BP118" s="1"/>
      <c r="BR118" s="1"/>
      <c r="BT118" s="1"/>
      <c r="BV118" s="1"/>
      <c r="BX118" s="1"/>
      <c r="BZ118" s="1"/>
      <c r="CB118" s="1"/>
      <c r="CD118" s="1"/>
    </row>
    <row r="119" spans="2:82" x14ac:dyDescent="0.45">
      <c r="B119" t="s">
        <v>94</v>
      </c>
      <c r="C119" s="1">
        <v>6606443</v>
      </c>
      <c r="D119" s="1">
        <v>6456363</v>
      </c>
      <c r="F119" s="1"/>
      <c r="J119" s="1"/>
      <c r="N119" s="1"/>
      <c r="P119" s="1"/>
      <c r="R119" s="1"/>
      <c r="T119" s="1"/>
      <c r="V119" s="1"/>
      <c r="X119" s="1"/>
      <c r="Z119" s="1"/>
      <c r="AB119" s="1"/>
      <c r="AD119" s="1"/>
      <c r="AF119" s="1"/>
      <c r="AH119" s="1"/>
      <c r="AJ119" s="1"/>
      <c r="AL119" s="1"/>
      <c r="AN119" s="1"/>
      <c r="AP119" s="1"/>
      <c r="AR119" s="1"/>
      <c r="AT119" s="1"/>
      <c r="AV119" s="1"/>
      <c r="AX119" s="1"/>
      <c r="AZ119" s="1"/>
      <c r="BB119" s="1"/>
      <c r="BD119" s="1"/>
      <c r="BF119" s="1"/>
      <c r="BH119" s="1"/>
      <c r="BJ119" s="1"/>
      <c r="BL119" s="1"/>
      <c r="BN119" s="1"/>
      <c r="BP119" s="1"/>
      <c r="BR119" s="1"/>
      <c r="BT119" s="1"/>
      <c r="BV119" s="1"/>
      <c r="BX119" s="1"/>
      <c r="BZ119" s="1"/>
      <c r="CB119" s="1"/>
      <c r="CD119" s="1"/>
    </row>
    <row r="120" spans="2:82" x14ac:dyDescent="0.45">
      <c r="B120" t="s">
        <v>95</v>
      </c>
      <c r="C120" s="1">
        <v>1261349</v>
      </c>
      <c r="D120" s="1">
        <v>1256432</v>
      </c>
      <c r="F120" s="1"/>
      <c r="J120" s="1"/>
      <c r="N120" s="1"/>
      <c r="P120" s="1"/>
      <c r="R120" s="1"/>
      <c r="T120" s="1"/>
      <c r="V120" s="1"/>
      <c r="X120" s="1"/>
      <c r="Z120" s="1"/>
      <c r="AB120" s="1"/>
      <c r="AD120" s="1"/>
      <c r="AF120" s="1"/>
      <c r="AH120" s="1"/>
      <c r="AJ120" s="1"/>
      <c r="AL120" s="1"/>
      <c r="AN120" s="1"/>
      <c r="AP120" s="1"/>
      <c r="AR120" s="1"/>
      <c r="AT120" s="1"/>
      <c r="AV120" s="1"/>
      <c r="AX120" s="1"/>
      <c r="AZ120" s="1"/>
      <c r="BB120" s="1"/>
      <c r="BD120" s="1"/>
      <c r="BF120" s="1"/>
      <c r="BH120" s="1"/>
      <c r="BJ120" s="1"/>
      <c r="BL120" s="1"/>
      <c r="BN120" s="1"/>
      <c r="BP120" s="1"/>
      <c r="BR120" s="1"/>
      <c r="BT120" s="1"/>
      <c r="BV120" s="1"/>
      <c r="BX120" s="1"/>
      <c r="BZ120" s="1"/>
      <c r="CB120" s="1"/>
      <c r="CD120" s="1"/>
    </row>
    <row r="121" spans="2:82" x14ac:dyDescent="0.45">
      <c r="B121" t="s">
        <v>96</v>
      </c>
      <c r="C121" s="1">
        <v>1152576</v>
      </c>
      <c r="D121" s="1">
        <v>1120319</v>
      </c>
      <c r="F121" s="1"/>
      <c r="J121" s="1"/>
      <c r="N121" s="1"/>
      <c r="P121" s="1"/>
      <c r="R121" s="1"/>
      <c r="T121" s="1"/>
      <c r="V121" s="1"/>
      <c r="X121" s="1"/>
      <c r="Z121" s="1"/>
      <c r="AB121" s="1"/>
      <c r="AD121" s="1"/>
      <c r="AF121" s="1"/>
      <c r="AH121" s="1"/>
      <c r="AJ121" s="1"/>
      <c r="AL121" s="1"/>
      <c r="AN121" s="1"/>
      <c r="AP121" s="1"/>
      <c r="AR121" s="1"/>
      <c r="AT121" s="1"/>
      <c r="AV121" s="1"/>
      <c r="AX121" s="1"/>
      <c r="AZ121" s="1"/>
      <c r="BB121" s="1"/>
      <c r="BD121" s="1"/>
      <c r="BF121" s="1"/>
      <c r="BH121" s="1"/>
      <c r="BJ121" s="1"/>
      <c r="BL121" s="1"/>
      <c r="BN121" s="1"/>
      <c r="BP121" s="1"/>
      <c r="BR121" s="1"/>
      <c r="BT121" s="1"/>
      <c r="BV121" s="1"/>
      <c r="BX121" s="1"/>
      <c r="BZ121" s="1"/>
      <c r="CB121" s="1"/>
      <c r="CD121" s="1"/>
    </row>
    <row r="122" spans="2:82" x14ac:dyDescent="0.45">
      <c r="B122" t="s">
        <v>97</v>
      </c>
      <c r="C122" s="1">
        <v>1322717</v>
      </c>
      <c r="D122" s="1">
        <v>1441639</v>
      </c>
      <c r="F122" s="1"/>
      <c r="J122" s="1"/>
      <c r="N122" s="1"/>
      <c r="P122" s="1"/>
      <c r="R122" s="1"/>
      <c r="T122" s="1"/>
      <c r="V122" s="1"/>
      <c r="X122" s="1"/>
      <c r="Z122" s="1"/>
      <c r="AB122" s="1"/>
      <c r="AD122" s="1"/>
      <c r="AF122" s="1"/>
      <c r="AH122" s="1"/>
      <c r="AJ122" s="1"/>
      <c r="AL122" s="1"/>
      <c r="AN122" s="1"/>
      <c r="AP122" s="1"/>
      <c r="AR122" s="1"/>
      <c r="AT122" s="1"/>
      <c r="AV122" s="1"/>
      <c r="AX122" s="1"/>
      <c r="AZ122" s="1"/>
      <c r="BB122" s="1"/>
      <c r="BD122" s="1"/>
      <c r="BF122" s="1"/>
      <c r="BH122" s="1"/>
      <c r="BJ122" s="1"/>
      <c r="BL122" s="1"/>
      <c r="BN122" s="1"/>
      <c r="BP122" s="1"/>
      <c r="BR122" s="1"/>
      <c r="BT122" s="1"/>
      <c r="BV122" s="1"/>
      <c r="BX122" s="1"/>
      <c r="BZ122" s="1"/>
      <c r="CB122" s="1"/>
      <c r="CD122" s="1"/>
    </row>
    <row r="123" spans="2:82" x14ac:dyDescent="0.45">
      <c r="B123" t="s">
        <v>98</v>
      </c>
      <c r="C123" s="1">
        <v>1469184</v>
      </c>
      <c r="D123" s="1">
        <v>1367992</v>
      </c>
      <c r="F123" s="1"/>
      <c r="J123" s="1"/>
      <c r="N123" s="1"/>
      <c r="P123" s="1"/>
      <c r="R123" s="1"/>
      <c r="T123" s="1"/>
      <c r="V123" s="1"/>
      <c r="X123" s="1"/>
      <c r="Z123" s="1"/>
      <c r="AB123" s="1"/>
      <c r="AD123" s="1"/>
      <c r="AF123" s="1"/>
      <c r="AH123" s="1"/>
      <c r="AJ123" s="1"/>
      <c r="AL123" s="1"/>
      <c r="AN123" s="1"/>
      <c r="AP123" s="1"/>
      <c r="AR123" s="1"/>
      <c r="AT123" s="1"/>
      <c r="AV123" s="1"/>
      <c r="AX123" s="1"/>
      <c r="AZ123" s="1"/>
      <c r="BB123" s="1"/>
      <c r="BD123" s="1"/>
      <c r="BF123" s="1"/>
      <c r="BH123" s="1"/>
      <c r="BJ123" s="1"/>
      <c r="BL123" s="1"/>
      <c r="BN123" s="1"/>
      <c r="BP123" s="1"/>
      <c r="BR123" s="1"/>
      <c r="BT123" s="1"/>
      <c r="BV123" s="1"/>
      <c r="BX123" s="1"/>
      <c r="BZ123" s="1"/>
      <c r="CB123" s="1"/>
      <c r="CD123" s="1"/>
    </row>
    <row r="124" spans="2:82" x14ac:dyDescent="0.45">
      <c r="B124" t="s">
        <v>99</v>
      </c>
      <c r="C124" s="1">
        <v>222307</v>
      </c>
      <c r="D124" s="1">
        <v>218772</v>
      </c>
      <c r="F124" s="1"/>
      <c r="J124" s="1"/>
      <c r="N124" s="1"/>
      <c r="P124" s="1"/>
      <c r="R124" s="1"/>
      <c r="T124" s="1"/>
      <c r="V124" s="1"/>
      <c r="X124" s="1"/>
      <c r="Z124" s="1"/>
      <c r="AB124" s="1"/>
      <c r="AD124" s="1"/>
      <c r="AF124" s="1"/>
      <c r="AH124" s="1"/>
      <c r="AJ124" s="1"/>
      <c r="AL124" s="1"/>
      <c r="AN124" s="1"/>
      <c r="AP124" s="1"/>
      <c r="AR124" s="1"/>
      <c r="AT124" s="1"/>
      <c r="AV124" s="1"/>
      <c r="AX124" s="1"/>
      <c r="AZ124" s="1"/>
      <c r="BB124" s="1"/>
      <c r="BD124" s="1"/>
      <c r="BF124" s="1"/>
      <c r="BH124" s="1"/>
      <c r="BJ124" s="1"/>
      <c r="BL124" s="1"/>
      <c r="BN124" s="1"/>
      <c r="BP124" s="1"/>
      <c r="BR124" s="1"/>
      <c r="BT124" s="1"/>
      <c r="BV124" s="1"/>
      <c r="BX124" s="1"/>
      <c r="BZ124" s="1"/>
      <c r="CB124" s="1"/>
      <c r="CD124" s="1"/>
    </row>
    <row r="125" spans="2:82" x14ac:dyDescent="0.45">
      <c r="B125" t="s">
        <v>100</v>
      </c>
      <c r="C125" s="1">
        <v>51266</v>
      </c>
      <c r="D125" s="1">
        <v>40340</v>
      </c>
      <c r="F125" s="1"/>
      <c r="J125" s="1"/>
      <c r="N125" s="1"/>
      <c r="P125" s="1"/>
      <c r="R125" s="1"/>
      <c r="T125" s="1"/>
      <c r="V125" s="1"/>
      <c r="X125" s="1"/>
      <c r="Z125" s="1"/>
      <c r="AB125" s="1"/>
      <c r="AD125" s="1"/>
      <c r="AF125" s="1"/>
      <c r="AH125" s="1"/>
      <c r="AJ125" s="1"/>
      <c r="AL125" s="1"/>
      <c r="AN125" s="1"/>
      <c r="AP125" s="1"/>
      <c r="AR125" s="1"/>
      <c r="AT125" s="1"/>
      <c r="AV125" s="1"/>
      <c r="AX125" s="1"/>
      <c r="AZ125" s="1"/>
      <c r="BB125" s="1"/>
      <c r="BD125" s="1"/>
      <c r="BF125" s="1"/>
      <c r="BH125" s="1"/>
      <c r="BJ125" s="1"/>
      <c r="BL125" s="1"/>
      <c r="BN125" s="1"/>
      <c r="BP125" s="1"/>
      <c r="BR125" s="1"/>
      <c r="BT125" s="1"/>
      <c r="BV125" s="1"/>
      <c r="BX125" s="1"/>
      <c r="BZ125" s="1"/>
      <c r="CB125" s="1"/>
      <c r="CD125" s="1"/>
    </row>
    <row r="126" spans="2:82" x14ac:dyDescent="0.45">
      <c r="B126" t="s">
        <v>101</v>
      </c>
      <c r="C126" s="1">
        <v>1127044</v>
      </c>
      <c r="D126" s="1">
        <v>1010871</v>
      </c>
      <c r="F126" s="1"/>
      <c r="J126" s="1"/>
      <c r="N126" s="1"/>
      <c r="P126" s="1"/>
      <c r="R126" s="1"/>
      <c r="T126" s="1"/>
      <c r="V126" s="1"/>
      <c r="X126" s="1"/>
      <c r="Z126" s="1"/>
      <c r="AB126" s="1"/>
      <c r="AD126" s="1"/>
      <c r="AF126" s="1"/>
      <c r="AH126" s="1"/>
      <c r="AJ126" s="1"/>
      <c r="AL126" s="1"/>
      <c r="AN126" s="1"/>
      <c r="AP126" s="1"/>
      <c r="AR126" s="1"/>
      <c r="AT126" s="1"/>
      <c r="AV126" s="1"/>
      <c r="AX126" s="1"/>
      <c r="AZ126" s="1"/>
      <c r="BB126" s="1"/>
      <c r="BD126" s="1"/>
      <c r="BF126" s="1"/>
      <c r="BH126" s="1"/>
      <c r="BJ126" s="1"/>
      <c r="BL126" s="1"/>
      <c r="BN126" s="1"/>
      <c r="BP126" s="1"/>
      <c r="BR126" s="1"/>
      <c r="BT126" s="1"/>
      <c r="BV126" s="1"/>
      <c r="BX126" s="1"/>
      <c r="BZ126" s="1"/>
      <c r="CB126" s="1"/>
      <c r="CD126" s="1"/>
    </row>
    <row r="127" spans="2:82" x14ac:dyDescent="0.45">
      <c r="B127" t="s">
        <v>102</v>
      </c>
      <c r="C127" s="1">
        <v>3609333</v>
      </c>
      <c r="D127" s="1">
        <v>3869566</v>
      </c>
      <c r="F127" s="1"/>
      <c r="J127" s="1"/>
      <c r="N127" s="1"/>
      <c r="P127" s="1"/>
      <c r="R127" s="1"/>
      <c r="T127" s="1"/>
      <c r="V127" s="1"/>
      <c r="X127" s="1"/>
      <c r="Z127" s="1"/>
      <c r="AB127" s="1"/>
      <c r="AD127" s="1"/>
      <c r="AF127" s="1"/>
      <c r="AH127" s="1"/>
      <c r="AJ127" s="1"/>
      <c r="AL127" s="1"/>
      <c r="AN127" s="1"/>
      <c r="AP127" s="1"/>
      <c r="AR127" s="1"/>
      <c r="AT127" s="1"/>
      <c r="AV127" s="1"/>
      <c r="AX127" s="1"/>
      <c r="AZ127" s="1"/>
      <c r="BB127" s="1"/>
      <c r="BD127" s="1"/>
      <c r="BF127" s="1"/>
      <c r="BH127" s="1"/>
      <c r="BJ127" s="1"/>
      <c r="BL127" s="1"/>
      <c r="BN127" s="1"/>
      <c r="BP127" s="1"/>
      <c r="BR127" s="1"/>
      <c r="BT127" s="1"/>
      <c r="BV127" s="1"/>
      <c r="BX127" s="1"/>
      <c r="BZ127" s="1"/>
      <c r="CB127" s="1"/>
      <c r="CD127" s="1"/>
    </row>
    <row r="128" spans="2:82" x14ac:dyDescent="0.45">
      <c r="D128" s="1"/>
      <c r="F128" s="1"/>
      <c r="J128" s="1"/>
      <c r="N128" s="1"/>
      <c r="P128" s="1"/>
      <c r="R128" s="1"/>
      <c r="T128" s="1"/>
      <c r="V128" s="1"/>
      <c r="X128" s="1"/>
      <c r="Z128" s="1"/>
      <c r="AB128" s="1"/>
      <c r="AD128" s="1"/>
      <c r="AF128" s="1"/>
      <c r="AH128" s="1"/>
      <c r="AJ128" s="1"/>
      <c r="AL128" s="1"/>
      <c r="AN128" s="1"/>
      <c r="AP128" s="1"/>
      <c r="AR128" s="1"/>
      <c r="AT128" s="1"/>
      <c r="AV128" s="1"/>
      <c r="AX128" s="1"/>
      <c r="AZ128" s="1"/>
      <c r="BB128" s="1"/>
      <c r="BD128" s="1"/>
      <c r="BF128" s="1"/>
      <c r="BH128" s="1"/>
      <c r="BJ128" s="1"/>
      <c r="BL128" s="1"/>
      <c r="BN128" s="1"/>
      <c r="BP128" s="1"/>
      <c r="BR128" s="1"/>
      <c r="BT128" s="1"/>
      <c r="BV128" s="1"/>
      <c r="BX128" s="1"/>
      <c r="BZ128" s="1"/>
      <c r="CB128" s="1"/>
      <c r="CD128" s="1"/>
    </row>
    <row r="129" spans="1:82" x14ac:dyDescent="0.45">
      <c r="A129" t="s">
        <v>50</v>
      </c>
      <c r="B129" t="s">
        <v>65</v>
      </c>
      <c r="C129" s="1">
        <v>162447615</v>
      </c>
      <c r="D129" s="1">
        <v>171544352</v>
      </c>
      <c r="F129" s="1"/>
      <c r="J129" s="1"/>
      <c r="N129" s="1"/>
      <c r="P129" s="1"/>
      <c r="R129" s="1"/>
      <c r="T129" s="1"/>
      <c r="V129" s="1"/>
      <c r="X129" s="1"/>
      <c r="Z129" s="1"/>
      <c r="AB129" s="1"/>
      <c r="AD129" s="1"/>
      <c r="AF129" s="1"/>
      <c r="AH129" s="1"/>
      <c r="AJ129" s="1"/>
      <c r="AL129" s="1"/>
      <c r="AN129" s="1"/>
      <c r="AP129" s="1"/>
      <c r="AR129" s="1"/>
      <c r="AT129" s="1"/>
      <c r="AV129" s="1"/>
      <c r="AX129" s="1"/>
      <c r="AZ129" s="1"/>
      <c r="BB129" s="1"/>
      <c r="BD129" s="1"/>
      <c r="BF129" s="1"/>
      <c r="BH129" s="1"/>
      <c r="BJ129" s="1"/>
      <c r="BL129" s="1"/>
      <c r="BN129" s="1"/>
      <c r="BP129" s="1"/>
      <c r="BR129" s="1"/>
      <c r="BT129" s="1"/>
      <c r="BV129" s="1"/>
      <c r="BX129" s="1"/>
      <c r="BZ129" s="1"/>
      <c r="CB129" s="1"/>
      <c r="CD129" s="1"/>
    </row>
    <row r="130" spans="1:82" x14ac:dyDescent="0.45">
      <c r="B130" t="s">
        <v>66</v>
      </c>
      <c r="C130" s="1">
        <v>2922326</v>
      </c>
      <c r="D130" s="1">
        <v>2970377</v>
      </c>
      <c r="F130" s="1"/>
      <c r="J130" s="1"/>
      <c r="N130" s="1"/>
      <c r="P130" s="1"/>
      <c r="R130" s="1"/>
      <c r="T130" s="1"/>
      <c r="V130" s="1"/>
      <c r="X130" s="1"/>
      <c r="Z130" s="1"/>
      <c r="AB130" s="1"/>
      <c r="AD130" s="1"/>
      <c r="AF130" s="1"/>
      <c r="AH130" s="1"/>
      <c r="AJ130" s="1"/>
      <c r="AL130" s="1"/>
      <c r="AN130" s="1"/>
      <c r="AP130" s="1"/>
      <c r="AR130" s="1"/>
      <c r="AT130" s="1"/>
      <c r="AV130" s="1"/>
      <c r="AX130" s="1"/>
      <c r="AZ130" s="1"/>
      <c r="BB130" s="1"/>
      <c r="BD130" s="1"/>
      <c r="BF130" s="1"/>
      <c r="BH130" s="1"/>
      <c r="BJ130" s="1"/>
      <c r="BL130" s="1"/>
      <c r="BN130" s="1"/>
      <c r="BP130" s="1"/>
      <c r="BR130" s="1"/>
      <c r="BT130" s="1"/>
      <c r="BV130" s="1"/>
      <c r="BX130" s="1"/>
      <c r="BZ130" s="1"/>
      <c r="CB130" s="1"/>
      <c r="CD130" s="1"/>
    </row>
    <row r="131" spans="1:82" x14ac:dyDescent="0.45">
      <c r="B131" t="s">
        <v>67</v>
      </c>
      <c r="C131" s="1">
        <v>9890557</v>
      </c>
      <c r="D131" s="1">
        <v>9076175</v>
      </c>
      <c r="F131" s="1"/>
      <c r="J131" s="1"/>
      <c r="N131" s="1"/>
      <c r="P131" s="1"/>
      <c r="R131" s="1"/>
      <c r="T131" s="1"/>
      <c r="V131" s="1"/>
      <c r="X131" s="1"/>
      <c r="Z131" s="1"/>
      <c r="AB131" s="1"/>
      <c r="AD131" s="1"/>
      <c r="AF131" s="1"/>
      <c r="AH131" s="1"/>
      <c r="AJ131" s="1"/>
      <c r="AL131" s="1"/>
      <c r="AN131" s="1"/>
      <c r="AP131" s="1"/>
      <c r="AR131" s="1"/>
      <c r="AT131" s="1"/>
      <c r="AV131" s="1"/>
      <c r="AX131" s="1"/>
      <c r="AZ131" s="1"/>
      <c r="BB131" s="1"/>
      <c r="BD131" s="1"/>
      <c r="BF131" s="1"/>
      <c r="BH131" s="1"/>
      <c r="BJ131" s="1"/>
      <c r="BL131" s="1"/>
      <c r="BN131" s="1"/>
      <c r="BP131" s="1"/>
      <c r="BR131" s="1"/>
      <c r="BT131" s="1"/>
      <c r="BV131" s="1"/>
      <c r="BX131" s="1"/>
      <c r="BZ131" s="1"/>
      <c r="CB131" s="1"/>
      <c r="CD131" s="1"/>
    </row>
    <row r="132" spans="1:82" x14ac:dyDescent="0.45">
      <c r="B132" t="s">
        <v>68</v>
      </c>
      <c r="C132" s="1">
        <v>23056122</v>
      </c>
      <c r="D132" s="1">
        <v>24181854</v>
      </c>
      <c r="F132" s="1"/>
      <c r="J132" s="1"/>
      <c r="N132" s="1"/>
      <c r="P132" s="1"/>
      <c r="R132" s="1"/>
      <c r="T132" s="1"/>
      <c r="V132" s="1"/>
      <c r="X132" s="1"/>
      <c r="Z132" s="1"/>
      <c r="AB132" s="1"/>
      <c r="AD132" s="1"/>
      <c r="AF132" s="1"/>
      <c r="AH132" s="1"/>
      <c r="AJ132" s="1"/>
      <c r="AL132" s="1"/>
      <c r="AN132" s="1"/>
      <c r="AP132" s="1"/>
      <c r="AR132" s="1"/>
      <c r="AT132" s="1"/>
      <c r="AV132" s="1"/>
      <c r="AX132" s="1"/>
      <c r="AZ132" s="1"/>
      <c r="BB132" s="1"/>
      <c r="BD132" s="1"/>
      <c r="BF132" s="1"/>
      <c r="BH132" s="1"/>
      <c r="BJ132" s="1"/>
      <c r="BL132" s="1"/>
      <c r="BN132" s="1"/>
      <c r="BP132" s="1"/>
      <c r="BR132" s="1"/>
      <c r="BT132" s="1"/>
      <c r="BV132" s="1"/>
      <c r="BX132" s="1"/>
      <c r="BZ132" s="1"/>
      <c r="CB132" s="1"/>
      <c r="CD132" s="1"/>
    </row>
    <row r="133" spans="1:82" x14ac:dyDescent="0.45">
      <c r="B133" t="s">
        <v>69</v>
      </c>
      <c r="C133" s="1">
        <v>18550720</v>
      </c>
      <c r="D133" s="1">
        <v>19527720</v>
      </c>
      <c r="F133" s="1"/>
      <c r="J133" s="1"/>
      <c r="N133" s="1"/>
      <c r="P133" s="1"/>
      <c r="R133" s="1"/>
      <c r="T133" s="1"/>
      <c r="V133" s="1"/>
      <c r="X133" s="1"/>
      <c r="Z133" s="1"/>
      <c r="AB133" s="1"/>
      <c r="AD133" s="1"/>
      <c r="AF133" s="1"/>
      <c r="AH133" s="1"/>
      <c r="AJ133" s="1"/>
      <c r="AL133" s="1"/>
      <c r="AN133" s="1"/>
      <c r="AP133" s="1"/>
      <c r="AR133" s="1"/>
      <c r="AT133" s="1"/>
      <c r="AV133" s="1"/>
      <c r="AX133" s="1"/>
      <c r="AZ133" s="1"/>
      <c r="BB133" s="1"/>
      <c r="BD133" s="1"/>
      <c r="BF133" s="1"/>
      <c r="BH133" s="1"/>
      <c r="BJ133" s="1"/>
      <c r="BL133" s="1"/>
      <c r="BN133" s="1"/>
      <c r="BP133" s="1"/>
      <c r="BR133" s="1"/>
      <c r="BT133" s="1"/>
      <c r="BV133" s="1"/>
      <c r="BX133" s="1"/>
      <c r="BZ133" s="1"/>
      <c r="CB133" s="1"/>
      <c r="CD133" s="1"/>
    </row>
    <row r="134" spans="1:82" x14ac:dyDescent="0.45">
      <c r="B134" t="s">
        <v>70</v>
      </c>
      <c r="C134" s="1">
        <v>2416705</v>
      </c>
      <c r="D134" s="1">
        <v>2447192</v>
      </c>
      <c r="F134" s="1"/>
      <c r="J134" s="1"/>
      <c r="N134" s="1"/>
      <c r="P134" s="1"/>
      <c r="R134" s="1"/>
      <c r="T134" s="1"/>
      <c r="V134" s="1"/>
      <c r="X134" s="1"/>
      <c r="Z134" s="1"/>
      <c r="AB134" s="1"/>
      <c r="AD134" s="1"/>
      <c r="AF134" s="1"/>
      <c r="AH134" s="1"/>
      <c r="AJ134" s="1"/>
      <c r="AL134" s="1"/>
      <c r="AN134" s="1"/>
      <c r="AP134" s="1"/>
      <c r="AR134" s="1"/>
      <c r="AT134" s="1"/>
      <c r="AV134" s="1"/>
      <c r="AX134" s="1"/>
      <c r="AZ134" s="1"/>
      <c r="BB134" s="1"/>
      <c r="BD134" s="1"/>
      <c r="BF134" s="1"/>
      <c r="BH134" s="1"/>
      <c r="BJ134" s="1"/>
      <c r="BL134" s="1"/>
      <c r="BN134" s="1"/>
      <c r="BP134" s="1"/>
      <c r="BR134" s="1"/>
      <c r="BT134" s="1"/>
      <c r="BV134" s="1"/>
      <c r="BX134" s="1"/>
      <c r="BZ134" s="1"/>
      <c r="CB134" s="1"/>
      <c r="CD134" s="1"/>
    </row>
    <row r="135" spans="1:82" x14ac:dyDescent="0.45">
      <c r="B135" t="s">
        <v>71</v>
      </c>
      <c r="C135" s="1">
        <v>1903832</v>
      </c>
      <c r="D135" s="1">
        <v>2010270</v>
      </c>
      <c r="F135" s="1"/>
      <c r="J135" s="1"/>
      <c r="N135" s="1"/>
      <c r="P135" s="1"/>
      <c r="R135" s="1"/>
      <c r="T135" s="1"/>
      <c r="V135" s="1"/>
      <c r="X135" s="1"/>
      <c r="Z135" s="1"/>
      <c r="AB135" s="1"/>
      <c r="AD135" s="1"/>
      <c r="AF135" s="1"/>
      <c r="AH135" s="1"/>
      <c r="AJ135" s="1"/>
      <c r="AL135" s="1"/>
      <c r="AN135" s="1"/>
      <c r="AP135" s="1"/>
      <c r="AR135" s="1"/>
      <c r="AT135" s="1"/>
      <c r="AV135" s="1"/>
      <c r="AX135" s="1"/>
      <c r="AZ135" s="1"/>
      <c r="BB135" s="1"/>
      <c r="BD135" s="1"/>
      <c r="BF135" s="1"/>
      <c r="BH135" s="1"/>
      <c r="BJ135" s="1"/>
      <c r="BL135" s="1"/>
      <c r="BN135" s="1"/>
      <c r="BP135" s="1"/>
      <c r="BR135" s="1"/>
      <c r="BT135" s="1"/>
      <c r="BV135" s="1"/>
      <c r="BX135" s="1"/>
      <c r="BZ135" s="1"/>
      <c r="CB135" s="1"/>
      <c r="CD135" s="1"/>
    </row>
    <row r="136" spans="1:82" x14ac:dyDescent="0.45">
      <c r="B136" t="s">
        <v>72</v>
      </c>
      <c r="C136" s="1">
        <v>184865</v>
      </c>
      <c r="D136" s="1">
        <v>196672</v>
      </c>
      <c r="F136" s="1"/>
      <c r="J136" s="1"/>
      <c r="N136" s="1"/>
      <c r="P136" s="1"/>
      <c r="R136" s="1"/>
      <c r="T136" s="1"/>
      <c r="V136" s="1"/>
      <c r="X136" s="1"/>
      <c r="Z136" s="1"/>
      <c r="AB136" s="1"/>
      <c r="AD136" s="1"/>
      <c r="AF136" s="1"/>
      <c r="AH136" s="1"/>
      <c r="AJ136" s="1"/>
      <c r="AL136" s="1"/>
      <c r="AN136" s="1"/>
      <c r="AP136" s="1"/>
      <c r="AR136" s="1"/>
      <c r="AT136" s="1"/>
      <c r="AV136" s="1"/>
      <c r="AX136" s="1"/>
      <c r="AZ136" s="1"/>
      <c r="BB136" s="1"/>
      <c r="BD136" s="1"/>
      <c r="BF136" s="1"/>
      <c r="BH136" s="1"/>
      <c r="BJ136" s="1"/>
      <c r="BL136" s="1"/>
      <c r="BN136" s="1"/>
      <c r="BP136" s="1"/>
      <c r="BR136" s="1"/>
      <c r="BT136" s="1"/>
      <c r="BV136" s="1"/>
      <c r="BX136" s="1"/>
      <c r="BZ136" s="1"/>
      <c r="CB136" s="1"/>
      <c r="CD136" s="1"/>
    </row>
    <row r="137" spans="1:82" x14ac:dyDescent="0.45">
      <c r="B137" t="s">
        <v>73</v>
      </c>
      <c r="C137" s="1">
        <v>26754008</v>
      </c>
      <c r="D137" s="1">
        <v>29152109</v>
      </c>
      <c r="F137" s="1"/>
      <c r="J137" s="1"/>
      <c r="N137" s="1"/>
      <c r="P137" s="1"/>
      <c r="R137" s="1"/>
      <c r="T137" s="1"/>
      <c r="V137" s="1"/>
      <c r="X137" s="1"/>
      <c r="Z137" s="1"/>
      <c r="AB137" s="1"/>
      <c r="AD137" s="1"/>
      <c r="AF137" s="1"/>
      <c r="AH137" s="1"/>
      <c r="AJ137" s="1"/>
      <c r="AL137" s="1"/>
      <c r="AN137" s="1"/>
      <c r="AP137" s="1"/>
      <c r="AR137" s="1"/>
      <c r="AT137" s="1"/>
      <c r="AV137" s="1"/>
      <c r="AX137" s="1"/>
      <c r="AZ137" s="1"/>
      <c r="BB137" s="1"/>
      <c r="BD137" s="1"/>
      <c r="BF137" s="1"/>
      <c r="BH137" s="1"/>
      <c r="BJ137" s="1"/>
      <c r="BL137" s="1"/>
      <c r="BN137" s="1"/>
      <c r="BP137" s="1"/>
      <c r="BR137" s="1"/>
      <c r="BT137" s="1"/>
      <c r="BV137" s="1"/>
      <c r="BX137" s="1"/>
      <c r="BZ137" s="1"/>
      <c r="CB137" s="1"/>
      <c r="CD137" s="1"/>
    </row>
    <row r="138" spans="1:82" x14ac:dyDescent="0.45">
      <c r="B138" t="s">
        <v>74</v>
      </c>
      <c r="C138" s="1">
        <v>5122831</v>
      </c>
      <c r="D138" s="1">
        <v>5698104</v>
      </c>
      <c r="F138" s="1"/>
      <c r="J138" s="1"/>
      <c r="N138" s="1"/>
      <c r="P138" s="1"/>
      <c r="R138" s="1"/>
      <c r="T138" s="1"/>
      <c r="V138" s="1"/>
      <c r="X138" s="1"/>
      <c r="Z138" s="1"/>
      <c r="AB138" s="1"/>
      <c r="AD138" s="1"/>
      <c r="AF138" s="1"/>
      <c r="AH138" s="1"/>
      <c r="AJ138" s="1"/>
      <c r="AL138" s="1"/>
      <c r="AN138" s="1"/>
      <c r="AP138" s="1"/>
      <c r="AR138" s="1"/>
      <c r="AT138" s="1"/>
      <c r="AV138" s="1"/>
      <c r="AX138" s="1"/>
      <c r="AZ138" s="1"/>
      <c r="BB138" s="1"/>
      <c r="BD138" s="1"/>
      <c r="BF138" s="1"/>
      <c r="BH138" s="1"/>
      <c r="BJ138" s="1"/>
      <c r="BL138" s="1"/>
      <c r="BN138" s="1"/>
      <c r="BP138" s="1"/>
      <c r="BR138" s="1"/>
      <c r="BT138" s="1"/>
      <c r="BV138" s="1"/>
      <c r="BX138" s="1"/>
      <c r="BZ138" s="1"/>
      <c r="CB138" s="1"/>
      <c r="CD138" s="1"/>
    </row>
    <row r="139" spans="1:82" x14ac:dyDescent="0.45">
      <c r="B139" t="s">
        <v>75</v>
      </c>
      <c r="C139" s="1">
        <v>2050929</v>
      </c>
      <c r="D139" s="1">
        <v>2093291</v>
      </c>
      <c r="F139" s="1"/>
      <c r="J139" s="1"/>
      <c r="N139" s="1"/>
      <c r="P139" s="1"/>
      <c r="R139" s="1"/>
      <c r="T139" s="1"/>
      <c r="V139" s="1"/>
      <c r="X139" s="1"/>
      <c r="Z139" s="1"/>
      <c r="AB139" s="1"/>
      <c r="AD139" s="1"/>
      <c r="AF139" s="1"/>
      <c r="AH139" s="1"/>
      <c r="AJ139" s="1"/>
      <c r="AL139" s="1"/>
      <c r="AN139" s="1"/>
      <c r="AP139" s="1"/>
      <c r="AR139" s="1"/>
      <c r="AT139" s="1"/>
      <c r="AV139" s="1"/>
      <c r="AX139" s="1"/>
      <c r="AZ139" s="1"/>
      <c r="BB139" s="1"/>
      <c r="BD139" s="1"/>
      <c r="BF139" s="1"/>
      <c r="BH139" s="1"/>
      <c r="BJ139" s="1"/>
      <c r="BL139" s="1"/>
      <c r="BN139" s="1"/>
      <c r="BP139" s="1"/>
      <c r="BR139" s="1"/>
      <c r="BT139" s="1"/>
      <c r="BV139" s="1"/>
      <c r="BX139" s="1"/>
      <c r="BZ139" s="1"/>
      <c r="CB139" s="1"/>
      <c r="CD139" s="1"/>
    </row>
    <row r="140" spans="1:82" x14ac:dyDescent="0.45">
      <c r="B140" t="s">
        <v>76</v>
      </c>
      <c r="C140" s="1">
        <v>2632746</v>
      </c>
      <c r="D140" s="1">
        <v>2716850</v>
      </c>
      <c r="F140" s="1"/>
      <c r="J140" s="1"/>
      <c r="N140" s="1"/>
      <c r="P140" s="1"/>
      <c r="R140" s="1"/>
      <c r="T140" s="1"/>
      <c r="V140" s="1"/>
      <c r="X140" s="1"/>
      <c r="Z140" s="1"/>
      <c r="AB140" s="1"/>
      <c r="AD140" s="1"/>
      <c r="AF140" s="1"/>
      <c r="AH140" s="1"/>
      <c r="AJ140" s="1"/>
      <c r="AL140" s="1"/>
      <c r="AN140" s="1"/>
      <c r="AP140" s="1"/>
      <c r="AR140" s="1"/>
      <c r="AT140" s="1"/>
      <c r="AV140" s="1"/>
      <c r="AX140" s="1"/>
      <c r="AZ140" s="1"/>
      <c r="BB140" s="1"/>
      <c r="BD140" s="1"/>
      <c r="BF140" s="1"/>
      <c r="BH140" s="1"/>
      <c r="BJ140" s="1"/>
      <c r="BL140" s="1"/>
      <c r="BN140" s="1"/>
      <c r="BP140" s="1"/>
      <c r="BR140" s="1"/>
      <c r="BT140" s="1"/>
      <c r="BV140" s="1"/>
      <c r="BX140" s="1"/>
      <c r="BZ140" s="1"/>
      <c r="CB140" s="1"/>
      <c r="CD140" s="1"/>
    </row>
    <row r="141" spans="1:82" x14ac:dyDescent="0.45">
      <c r="B141" t="s">
        <v>77</v>
      </c>
      <c r="C141" s="1">
        <v>3542289</v>
      </c>
      <c r="D141" s="1">
        <v>4025703</v>
      </c>
      <c r="F141" s="1"/>
      <c r="J141" s="1"/>
      <c r="N141" s="1"/>
      <c r="P141" s="1"/>
      <c r="R141" s="1"/>
      <c r="T141" s="1"/>
      <c r="V141" s="1"/>
      <c r="X141" s="1"/>
      <c r="Z141" s="1"/>
      <c r="AB141" s="1"/>
      <c r="AD141" s="1"/>
      <c r="AF141" s="1"/>
      <c r="AH141" s="1"/>
      <c r="AJ141" s="1"/>
      <c r="AL141" s="1"/>
      <c r="AN141" s="1"/>
      <c r="AP141" s="1"/>
      <c r="AR141" s="1"/>
      <c r="AT141" s="1"/>
      <c r="AV141" s="1"/>
      <c r="AX141" s="1"/>
      <c r="AZ141" s="1"/>
      <c r="BB141" s="1"/>
      <c r="BD141" s="1"/>
      <c r="BF141" s="1"/>
      <c r="BH141" s="1"/>
      <c r="BJ141" s="1"/>
      <c r="BL141" s="1"/>
      <c r="BN141" s="1"/>
      <c r="BP141" s="1"/>
      <c r="BR141" s="1"/>
      <c r="BT141" s="1"/>
      <c r="BV141" s="1"/>
      <c r="BX141" s="1"/>
      <c r="BZ141" s="1"/>
      <c r="CB141" s="1"/>
      <c r="CD141" s="1"/>
    </row>
    <row r="142" spans="1:82" x14ac:dyDescent="0.45">
      <c r="B142" t="s">
        <v>78</v>
      </c>
      <c r="C142" s="1">
        <v>13405213</v>
      </c>
      <c r="D142" s="1">
        <v>14618160</v>
      </c>
      <c r="F142" s="1"/>
      <c r="J142" s="1"/>
      <c r="N142" s="1"/>
      <c r="P142" s="1"/>
      <c r="R142" s="1"/>
      <c r="T142" s="1"/>
      <c r="V142" s="1"/>
      <c r="X142" s="1"/>
      <c r="Z142" s="1"/>
      <c r="AB142" s="1"/>
      <c r="AD142" s="1"/>
      <c r="AF142" s="1"/>
      <c r="AH142" s="1"/>
      <c r="AJ142" s="1"/>
      <c r="AL142" s="1"/>
      <c r="AN142" s="1"/>
      <c r="AP142" s="1"/>
      <c r="AR142" s="1"/>
      <c r="AT142" s="1"/>
      <c r="AV142" s="1"/>
      <c r="AX142" s="1"/>
      <c r="AZ142" s="1"/>
      <c r="BB142" s="1"/>
      <c r="BD142" s="1"/>
      <c r="BF142" s="1"/>
      <c r="BH142" s="1"/>
      <c r="BJ142" s="1"/>
      <c r="BL142" s="1"/>
      <c r="BN142" s="1"/>
      <c r="BP142" s="1"/>
      <c r="BR142" s="1"/>
      <c r="BT142" s="1"/>
      <c r="BV142" s="1"/>
      <c r="BX142" s="1"/>
      <c r="BZ142" s="1"/>
      <c r="CB142" s="1"/>
      <c r="CD142" s="1"/>
    </row>
    <row r="143" spans="1:82" x14ac:dyDescent="0.45">
      <c r="B143" t="s">
        <v>79</v>
      </c>
      <c r="C143" s="1">
        <v>9825825</v>
      </c>
      <c r="D143" s="1">
        <v>10418581</v>
      </c>
      <c r="F143" s="1"/>
      <c r="J143" s="1"/>
      <c r="N143" s="1"/>
      <c r="P143" s="1"/>
      <c r="R143" s="1"/>
      <c r="T143" s="1"/>
      <c r="V143" s="1"/>
      <c r="X143" s="1"/>
      <c r="Z143" s="1"/>
      <c r="AB143" s="1"/>
      <c r="AD143" s="1"/>
      <c r="AF143" s="1"/>
      <c r="AH143" s="1"/>
      <c r="AJ143" s="1"/>
      <c r="AL143" s="1"/>
      <c r="AN143" s="1"/>
      <c r="AP143" s="1"/>
      <c r="AR143" s="1"/>
      <c r="AT143" s="1"/>
      <c r="AV143" s="1"/>
      <c r="AX143" s="1"/>
      <c r="AZ143" s="1"/>
      <c r="BB143" s="1"/>
      <c r="BD143" s="1"/>
      <c r="BF143" s="1"/>
      <c r="BH143" s="1"/>
      <c r="BJ143" s="1"/>
      <c r="BL143" s="1"/>
      <c r="BN143" s="1"/>
      <c r="BP143" s="1"/>
      <c r="BR143" s="1"/>
      <c r="BT143" s="1"/>
      <c r="BV143" s="1"/>
      <c r="BX143" s="1"/>
      <c r="BZ143" s="1"/>
      <c r="CB143" s="1"/>
      <c r="CD143" s="1"/>
    </row>
    <row r="144" spans="1:82" x14ac:dyDescent="0.45">
      <c r="B144" t="s">
        <v>80</v>
      </c>
      <c r="C144" s="1">
        <v>3579389</v>
      </c>
      <c r="D144" s="1">
        <v>4199579</v>
      </c>
      <c r="F144" s="1"/>
      <c r="J144" s="1"/>
      <c r="N144" s="1"/>
      <c r="P144" s="1"/>
      <c r="R144" s="1"/>
      <c r="T144" s="1"/>
      <c r="V144" s="1"/>
      <c r="X144" s="1"/>
      <c r="Z144" s="1"/>
      <c r="AB144" s="1"/>
      <c r="AD144" s="1"/>
      <c r="AF144" s="1"/>
      <c r="AH144" s="1"/>
      <c r="AJ144" s="1"/>
      <c r="AL144" s="1"/>
      <c r="AN144" s="1"/>
      <c r="AP144" s="1"/>
      <c r="AR144" s="1"/>
      <c r="AT144" s="1"/>
      <c r="AV144" s="1"/>
      <c r="AX144" s="1"/>
      <c r="AZ144" s="1"/>
      <c r="BB144" s="1"/>
      <c r="BD144" s="1"/>
      <c r="BF144" s="1"/>
      <c r="BH144" s="1"/>
      <c r="BJ144" s="1"/>
      <c r="BL144" s="1"/>
      <c r="BN144" s="1"/>
      <c r="BP144" s="1"/>
      <c r="BR144" s="1"/>
      <c r="BT144" s="1"/>
      <c r="BV144" s="1"/>
      <c r="BX144" s="1"/>
      <c r="BZ144" s="1"/>
      <c r="CB144" s="1"/>
      <c r="CD144" s="1"/>
    </row>
    <row r="145" spans="2:82" x14ac:dyDescent="0.45">
      <c r="B145" t="s">
        <v>81</v>
      </c>
      <c r="C145" s="1">
        <v>12326630</v>
      </c>
      <c r="D145" s="1">
        <v>13901189</v>
      </c>
      <c r="F145" s="1"/>
      <c r="J145" s="1"/>
      <c r="N145" s="1"/>
      <c r="P145" s="1"/>
      <c r="R145" s="1"/>
      <c r="T145" s="1"/>
      <c r="V145" s="1"/>
      <c r="X145" s="1"/>
      <c r="Z145" s="1"/>
      <c r="AB145" s="1"/>
      <c r="AD145" s="1"/>
      <c r="AF145" s="1"/>
      <c r="AH145" s="1"/>
      <c r="AJ145" s="1"/>
      <c r="AL145" s="1"/>
      <c r="AN145" s="1"/>
      <c r="AP145" s="1"/>
      <c r="AR145" s="1"/>
      <c r="AT145" s="1"/>
      <c r="AV145" s="1"/>
      <c r="AX145" s="1"/>
      <c r="AZ145" s="1"/>
      <c r="BB145" s="1"/>
      <c r="BD145" s="1"/>
      <c r="BF145" s="1"/>
      <c r="BH145" s="1"/>
      <c r="BJ145" s="1"/>
      <c r="BL145" s="1"/>
      <c r="BN145" s="1"/>
      <c r="BP145" s="1"/>
      <c r="BR145" s="1"/>
      <c r="BT145" s="1"/>
      <c r="BV145" s="1"/>
      <c r="BX145" s="1"/>
      <c r="BZ145" s="1"/>
      <c r="CB145" s="1"/>
      <c r="CD145" s="1"/>
    </row>
    <row r="146" spans="2:82" x14ac:dyDescent="0.45">
      <c r="B146" t="s">
        <v>82</v>
      </c>
      <c r="C146" s="1">
        <v>6896461</v>
      </c>
      <c r="D146" s="1">
        <v>8089111</v>
      </c>
      <c r="F146" s="1"/>
      <c r="J146" s="1"/>
      <c r="N146" s="1"/>
      <c r="P146" s="1"/>
      <c r="R146" s="1"/>
      <c r="T146" s="1"/>
      <c r="V146" s="1"/>
      <c r="X146" s="1"/>
      <c r="Z146" s="1"/>
      <c r="AB146" s="1"/>
      <c r="AD146" s="1"/>
      <c r="AF146" s="1"/>
      <c r="AH146" s="1"/>
      <c r="AJ146" s="1"/>
      <c r="AL146" s="1"/>
      <c r="AN146" s="1"/>
      <c r="AP146" s="1"/>
      <c r="AR146" s="1"/>
      <c r="AT146" s="1"/>
      <c r="AV146" s="1"/>
      <c r="AX146" s="1"/>
      <c r="AZ146" s="1"/>
      <c r="BB146" s="1"/>
      <c r="BD146" s="1"/>
      <c r="BF146" s="1"/>
      <c r="BH146" s="1"/>
      <c r="BJ146" s="1"/>
      <c r="BL146" s="1"/>
      <c r="BN146" s="1"/>
      <c r="BP146" s="1"/>
      <c r="BR146" s="1"/>
      <c r="BT146" s="1"/>
      <c r="BV146" s="1"/>
      <c r="BX146" s="1"/>
      <c r="BZ146" s="1"/>
      <c r="CB146" s="1"/>
      <c r="CD146" s="1"/>
    </row>
    <row r="147" spans="2:82" x14ac:dyDescent="0.45">
      <c r="B147" t="s">
        <v>83</v>
      </c>
      <c r="C147" s="1">
        <v>5191793</v>
      </c>
      <c r="D147" s="1">
        <v>5560674</v>
      </c>
      <c r="F147" s="1"/>
      <c r="J147" s="1"/>
      <c r="N147" s="1"/>
      <c r="P147" s="1"/>
      <c r="R147" s="1"/>
      <c r="T147" s="1"/>
      <c r="V147" s="1"/>
      <c r="X147" s="1"/>
      <c r="Z147" s="1"/>
      <c r="AB147" s="1"/>
      <c r="AD147" s="1"/>
      <c r="AF147" s="1"/>
      <c r="AH147" s="1"/>
      <c r="AJ147" s="1"/>
      <c r="AL147" s="1"/>
      <c r="AN147" s="1"/>
      <c r="AP147" s="1"/>
      <c r="AR147" s="1"/>
      <c r="AT147" s="1"/>
      <c r="AV147" s="1"/>
      <c r="AX147" s="1"/>
      <c r="AZ147" s="1"/>
      <c r="BB147" s="1"/>
      <c r="BD147" s="1"/>
      <c r="BF147" s="1"/>
      <c r="BH147" s="1"/>
      <c r="BJ147" s="1"/>
      <c r="BL147" s="1"/>
      <c r="BN147" s="1"/>
      <c r="BP147" s="1"/>
      <c r="BR147" s="1"/>
      <c r="BT147" s="1"/>
      <c r="BV147" s="1"/>
      <c r="BX147" s="1"/>
      <c r="BZ147" s="1"/>
      <c r="CB147" s="1"/>
      <c r="CD147" s="1"/>
    </row>
    <row r="148" spans="2:82" x14ac:dyDescent="0.45">
      <c r="B148" t="s">
        <v>84</v>
      </c>
      <c r="C148" s="1">
        <v>238376</v>
      </c>
      <c r="D148" s="1">
        <v>251404</v>
      </c>
      <c r="F148" s="1"/>
      <c r="J148" s="1"/>
      <c r="N148" s="1"/>
      <c r="P148" s="1"/>
      <c r="R148" s="1"/>
      <c r="T148" s="1"/>
      <c r="V148" s="1"/>
      <c r="X148" s="1"/>
      <c r="Z148" s="1"/>
      <c r="AB148" s="1"/>
      <c r="AD148" s="1"/>
      <c r="AF148" s="1"/>
      <c r="AH148" s="1"/>
      <c r="AJ148" s="1"/>
      <c r="AL148" s="1"/>
      <c r="AN148" s="1"/>
      <c r="AP148" s="1"/>
      <c r="AR148" s="1"/>
      <c r="AT148" s="1"/>
      <c r="AV148" s="1"/>
      <c r="AX148" s="1"/>
      <c r="AZ148" s="1"/>
      <c r="BB148" s="1"/>
      <c r="BD148" s="1"/>
      <c r="BF148" s="1"/>
      <c r="BH148" s="1"/>
      <c r="BJ148" s="1"/>
      <c r="BL148" s="1"/>
      <c r="BN148" s="1"/>
      <c r="BP148" s="1"/>
      <c r="BR148" s="1"/>
      <c r="BT148" s="1"/>
      <c r="BV148" s="1"/>
      <c r="BX148" s="1"/>
      <c r="BZ148" s="1"/>
      <c r="CB148" s="1"/>
      <c r="CD148" s="1"/>
    </row>
    <row r="149" spans="2:82" x14ac:dyDescent="0.45">
      <c r="B149" t="s">
        <v>85</v>
      </c>
      <c r="C149" s="1">
        <v>22787687</v>
      </c>
      <c r="D149" s="1">
        <v>24351226</v>
      </c>
      <c r="F149" s="1"/>
      <c r="J149" s="1"/>
      <c r="N149" s="1"/>
      <c r="P149" s="1"/>
      <c r="R149" s="1"/>
      <c r="T149" s="1"/>
      <c r="V149" s="1"/>
      <c r="X149" s="1"/>
      <c r="Z149" s="1"/>
      <c r="AB149" s="1"/>
      <c r="AD149" s="1"/>
      <c r="AF149" s="1"/>
      <c r="AH149" s="1"/>
      <c r="AJ149" s="1"/>
      <c r="AL149" s="1"/>
      <c r="AN149" s="1"/>
      <c r="AP149" s="1"/>
      <c r="AR149" s="1"/>
      <c r="AT149" s="1"/>
      <c r="AV149" s="1"/>
      <c r="AX149" s="1"/>
      <c r="AZ149" s="1"/>
      <c r="BB149" s="1"/>
      <c r="BD149" s="1"/>
      <c r="BF149" s="1"/>
      <c r="BH149" s="1"/>
      <c r="BJ149" s="1"/>
      <c r="BL149" s="1"/>
      <c r="BN149" s="1"/>
      <c r="BP149" s="1"/>
      <c r="BR149" s="1"/>
      <c r="BT149" s="1"/>
      <c r="BV149" s="1"/>
      <c r="BX149" s="1"/>
      <c r="BZ149" s="1"/>
      <c r="CB149" s="1"/>
      <c r="CD149" s="1"/>
    </row>
    <row r="150" spans="2:82" x14ac:dyDescent="0.45">
      <c r="B150" t="s">
        <v>86</v>
      </c>
      <c r="C150" s="1">
        <v>8345567</v>
      </c>
      <c r="D150" s="1">
        <v>9724234</v>
      </c>
      <c r="F150" s="1"/>
      <c r="J150" s="1"/>
      <c r="N150" s="1"/>
      <c r="P150" s="1"/>
      <c r="R150" s="1"/>
      <c r="T150" s="1"/>
      <c r="V150" s="1"/>
      <c r="X150" s="1"/>
      <c r="Z150" s="1"/>
      <c r="AB150" s="1"/>
      <c r="AD150" s="1"/>
      <c r="AF150" s="1"/>
      <c r="AH150" s="1"/>
      <c r="AJ150" s="1"/>
      <c r="AL150" s="1"/>
      <c r="AN150" s="1"/>
      <c r="AP150" s="1"/>
      <c r="AR150" s="1"/>
      <c r="AT150" s="1"/>
      <c r="AV150" s="1"/>
      <c r="AX150" s="1"/>
      <c r="AZ150" s="1"/>
      <c r="BB150" s="1"/>
      <c r="BD150" s="1"/>
      <c r="BF150" s="1"/>
      <c r="BH150" s="1"/>
      <c r="BJ150" s="1"/>
      <c r="BL150" s="1"/>
      <c r="BN150" s="1"/>
      <c r="BP150" s="1"/>
      <c r="BR150" s="1"/>
      <c r="BT150" s="1"/>
      <c r="BV150" s="1"/>
      <c r="BX150" s="1"/>
      <c r="BZ150" s="1"/>
      <c r="CB150" s="1"/>
      <c r="CD150" s="1"/>
    </row>
    <row r="151" spans="2:82" x14ac:dyDescent="0.45">
      <c r="B151" t="s">
        <v>87</v>
      </c>
      <c r="C151" s="1">
        <v>3753371</v>
      </c>
      <c r="D151" s="1">
        <v>3309000</v>
      </c>
      <c r="F151" s="1"/>
      <c r="J151" s="1"/>
      <c r="N151" s="1"/>
      <c r="P151" s="1"/>
      <c r="R151" s="1"/>
      <c r="T151" s="1"/>
      <c r="V151" s="1"/>
      <c r="X151" s="1"/>
      <c r="Z151" s="1"/>
      <c r="AB151" s="1"/>
      <c r="AD151" s="1"/>
      <c r="AF151" s="1"/>
      <c r="AH151" s="1"/>
      <c r="AJ151" s="1"/>
      <c r="AL151" s="1"/>
      <c r="AN151" s="1"/>
      <c r="AP151" s="1"/>
      <c r="AR151" s="1"/>
      <c r="AT151" s="1"/>
      <c r="AV151" s="1"/>
      <c r="AX151" s="1"/>
      <c r="AZ151" s="1"/>
      <c r="BB151" s="1"/>
      <c r="BD151" s="1"/>
      <c r="BF151" s="1"/>
      <c r="BH151" s="1"/>
      <c r="BJ151" s="1"/>
      <c r="BL151" s="1"/>
      <c r="BN151" s="1"/>
      <c r="BP151" s="1"/>
      <c r="BR151" s="1"/>
      <c r="BT151" s="1"/>
      <c r="BV151" s="1"/>
      <c r="BX151" s="1"/>
      <c r="BZ151" s="1"/>
      <c r="CB151" s="1"/>
      <c r="CD151" s="1"/>
    </row>
    <row r="152" spans="2:82" x14ac:dyDescent="0.45">
      <c r="B152" t="s">
        <v>88</v>
      </c>
      <c r="C152" s="1">
        <v>10688750</v>
      </c>
      <c r="D152" s="1">
        <v>11317992</v>
      </c>
      <c r="F152" s="1"/>
      <c r="J152" s="1"/>
      <c r="N152" s="1"/>
      <c r="P152" s="1"/>
      <c r="R152" s="1"/>
      <c r="T152" s="1"/>
      <c r="V152" s="1"/>
      <c r="X152" s="1"/>
      <c r="Z152" s="1"/>
      <c r="AB152" s="1"/>
      <c r="AD152" s="1"/>
      <c r="AF152" s="1"/>
      <c r="AH152" s="1"/>
      <c r="AJ152" s="1"/>
      <c r="AL152" s="1"/>
      <c r="AN152" s="1"/>
      <c r="AP152" s="1"/>
      <c r="AR152" s="1"/>
      <c r="AT152" s="1"/>
      <c r="AV152" s="1"/>
      <c r="AX152" s="1"/>
      <c r="AZ152" s="1"/>
      <c r="BB152" s="1"/>
      <c r="BD152" s="1"/>
      <c r="BF152" s="1"/>
      <c r="BH152" s="1"/>
      <c r="BJ152" s="1"/>
      <c r="BL152" s="1"/>
      <c r="BN152" s="1"/>
      <c r="BP152" s="1"/>
      <c r="BR152" s="1"/>
      <c r="BT152" s="1"/>
      <c r="BV152" s="1"/>
      <c r="BX152" s="1"/>
      <c r="BZ152" s="1"/>
      <c r="CB152" s="1"/>
      <c r="CD152" s="1"/>
    </row>
    <row r="153" spans="2:82" x14ac:dyDescent="0.45">
      <c r="B153" t="s">
        <v>89</v>
      </c>
      <c r="C153" s="1">
        <v>39025274</v>
      </c>
      <c r="D153" s="1">
        <v>42675913</v>
      </c>
      <c r="F153" s="1"/>
      <c r="J153" s="1"/>
      <c r="N153" s="1"/>
      <c r="P153" s="1"/>
      <c r="R153" s="1"/>
      <c r="T153" s="1"/>
      <c r="V153" s="1"/>
      <c r="X153" s="1"/>
      <c r="Z153" s="1"/>
      <c r="AB153" s="1"/>
      <c r="AD153" s="1"/>
      <c r="AF153" s="1"/>
      <c r="AH153" s="1"/>
      <c r="AJ153" s="1"/>
      <c r="AL153" s="1"/>
      <c r="AN153" s="1"/>
      <c r="AP153" s="1"/>
      <c r="AR153" s="1"/>
      <c r="AT153" s="1"/>
      <c r="AV153" s="1"/>
      <c r="AX153" s="1"/>
      <c r="AZ153" s="1"/>
      <c r="BB153" s="1"/>
      <c r="BD153" s="1"/>
      <c r="BF153" s="1"/>
      <c r="BH153" s="1"/>
      <c r="BJ153" s="1"/>
      <c r="BL153" s="1"/>
      <c r="BN153" s="1"/>
      <c r="BP153" s="1"/>
      <c r="BR153" s="1"/>
      <c r="BT153" s="1"/>
      <c r="BV153" s="1"/>
      <c r="BX153" s="1"/>
      <c r="BZ153" s="1"/>
      <c r="CB153" s="1"/>
      <c r="CD153" s="1"/>
    </row>
    <row r="154" spans="2:82" x14ac:dyDescent="0.45">
      <c r="B154" t="s">
        <v>90</v>
      </c>
      <c r="C154" s="1">
        <v>3391633</v>
      </c>
      <c r="D154" s="1">
        <v>3460879</v>
      </c>
      <c r="F154" s="1"/>
      <c r="J154" s="1"/>
      <c r="N154" s="1"/>
      <c r="P154" s="1"/>
      <c r="R154" s="1"/>
      <c r="T154" s="1"/>
      <c r="V154" s="1"/>
      <c r="X154" s="1"/>
      <c r="Z154" s="1"/>
      <c r="AB154" s="1"/>
      <c r="AD154" s="1"/>
      <c r="AF154" s="1"/>
      <c r="AH154" s="1"/>
      <c r="AJ154" s="1"/>
      <c r="AL154" s="1"/>
      <c r="AN154" s="1"/>
      <c r="AP154" s="1"/>
      <c r="AR154" s="1"/>
      <c r="AT154" s="1"/>
      <c r="AV154" s="1"/>
      <c r="AX154" s="1"/>
      <c r="AZ154" s="1"/>
      <c r="BB154" s="1"/>
      <c r="BD154" s="1"/>
      <c r="BF154" s="1"/>
      <c r="BH154" s="1"/>
      <c r="BJ154" s="1"/>
      <c r="BL154" s="1"/>
      <c r="BN154" s="1"/>
      <c r="BP154" s="1"/>
      <c r="BR154" s="1"/>
      <c r="BT154" s="1"/>
      <c r="BV154" s="1"/>
      <c r="BX154" s="1"/>
      <c r="BZ154" s="1"/>
      <c r="CB154" s="1"/>
      <c r="CD154" s="1"/>
    </row>
    <row r="155" spans="2:82" x14ac:dyDescent="0.45">
      <c r="B155" t="s">
        <v>91</v>
      </c>
      <c r="C155" s="1">
        <v>13647929</v>
      </c>
      <c r="D155" s="1">
        <v>15819637</v>
      </c>
      <c r="F155" s="1"/>
      <c r="J155" s="1"/>
      <c r="N155" s="1"/>
      <c r="P155" s="1"/>
      <c r="R155" s="1"/>
      <c r="T155" s="1"/>
      <c r="V155" s="1"/>
      <c r="X155" s="1"/>
      <c r="Z155" s="1"/>
      <c r="AB155" s="1"/>
      <c r="AD155" s="1"/>
      <c r="AF155" s="1"/>
      <c r="AH155" s="1"/>
      <c r="AJ155" s="1"/>
      <c r="AL155" s="1"/>
      <c r="AN155" s="1"/>
      <c r="AP155" s="1"/>
      <c r="AR155" s="1"/>
      <c r="AT155" s="1"/>
      <c r="AV155" s="1"/>
      <c r="AX155" s="1"/>
      <c r="AZ155" s="1"/>
      <c r="BB155" s="1"/>
      <c r="BD155" s="1"/>
      <c r="BF155" s="1"/>
      <c r="BH155" s="1"/>
      <c r="BJ155" s="1"/>
      <c r="BL155" s="1"/>
      <c r="BN155" s="1"/>
      <c r="BP155" s="1"/>
      <c r="BR155" s="1"/>
      <c r="BT155" s="1"/>
      <c r="BV155" s="1"/>
      <c r="BX155" s="1"/>
      <c r="BZ155" s="1"/>
      <c r="CB155" s="1"/>
      <c r="CD155" s="1"/>
    </row>
    <row r="156" spans="2:82" x14ac:dyDescent="0.45">
      <c r="B156" t="s">
        <v>92</v>
      </c>
      <c r="C156" s="1">
        <v>9517462</v>
      </c>
      <c r="D156" s="1">
        <v>10338660</v>
      </c>
      <c r="F156" s="1"/>
      <c r="J156" s="1"/>
      <c r="N156" s="1"/>
      <c r="P156" s="1"/>
      <c r="R156" s="1"/>
      <c r="T156" s="1"/>
      <c r="V156" s="1"/>
      <c r="X156" s="1"/>
      <c r="Z156" s="1"/>
      <c r="AB156" s="1"/>
      <c r="AD156" s="1"/>
      <c r="AF156" s="1"/>
      <c r="AH156" s="1"/>
      <c r="AJ156" s="1"/>
      <c r="AL156" s="1"/>
      <c r="AN156" s="1"/>
      <c r="AP156" s="1"/>
      <c r="AR156" s="1"/>
      <c r="AT156" s="1"/>
      <c r="AV156" s="1"/>
      <c r="AX156" s="1"/>
      <c r="AZ156" s="1"/>
      <c r="BB156" s="1"/>
      <c r="BD156" s="1"/>
      <c r="BF156" s="1"/>
      <c r="BH156" s="1"/>
      <c r="BJ156" s="1"/>
      <c r="BL156" s="1"/>
      <c r="BN156" s="1"/>
      <c r="BP156" s="1"/>
      <c r="BR156" s="1"/>
      <c r="BT156" s="1"/>
      <c r="BV156" s="1"/>
      <c r="BX156" s="1"/>
      <c r="BZ156" s="1"/>
      <c r="CB156" s="1"/>
      <c r="CD156" s="1"/>
    </row>
    <row r="157" spans="2:82" x14ac:dyDescent="0.45">
      <c r="B157" t="s">
        <v>93</v>
      </c>
      <c r="C157" s="1">
        <v>12468250</v>
      </c>
      <c r="D157" s="1">
        <v>13056736</v>
      </c>
      <c r="F157" s="1"/>
      <c r="J157" s="1"/>
      <c r="N157" s="1"/>
      <c r="P157" s="1"/>
      <c r="R157" s="1"/>
      <c r="T157" s="1"/>
      <c r="V157" s="1"/>
      <c r="X157" s="1"/>
      <c r="Z157" s="1"/>
      <c r="AB157" s="1"/>
      <c r="AD157" s="1"/>
      <c r="AF157" s="1"/>
      <c r="AH157" s="1"/>
      <c r="AJ157" s="1"/>
      <c r="AL157" s="1"/>
      <c r="AN157" s="1"/>
      <c r="AP157" s="1"/>
      <c r="AR157" s="1"/>
      <c r="AT157" s="1"/>
      <c r="AV157" s="1"/>
      <c r="AX157" s="1"/>
      <c r="AZ157" s="1"/>
      <c r="BB157" s="1"/>
      <c r="BD157" s="1"/>
      <c r="BF157" s="1"/>
      <c r="BH157" s="1"/>
      <c r="BJ157" s="1"/>
      <c r="BL157" s="1"/>
      <c r="BN157" s="1"/>
      <c r="BP157" s="1"/>
      <c r="BR157" s="1"/>
      <c r="BT157" s="1"/>
      <c r="BV157" s="1"/>
      <c r="BX157" s="1"/>
      <c r="BZ157" s="1"/>
      <c r="CB157" s="1"/>
      <c r="CD157" s="1"/>
    </row>
    <row r="158" spans="2:82" x14ac:dyDescent="0.45">
      <c r="B158" t="s">
        <v>94</v>
      </c>
      <c r="C158" s="1">
        <v>18143848</v>
      </c>
      <c r="D158" s="1">
        <v>17672490</v>
      </c>
      <c r="F158" s="1"/>
      <c r="J158" s="1"/>
      <c r="N158" s="1"/>
      <c r="P158" s="1"/>
      <c r="R158" s="1"/>
      <c r="T158" s="1"/>
      <c r="V158" s="1"/>
      <c r="X158" s="1"/>
      <c r="Z158" s="1"/>
      <c r="AB158" s="1"/>
      <c r="AD158" s="1"/>
      <c r="AF158" s="1"/>
      <c r="AH158" s="1"/>
      <c r="AJ158" s="1"/>
      <c r="AL158" s="1"/>
      <c r="AN158" s="1"/>
      <c r="AP158" s="1"/>
      <c r="AR158" s="1"/>
      <c r="AT158" s="1"/>
      <c r="AV158" s="1"/>
      <c r="AX158" s="1"/>
      <c r="AZ158" s="1"/>
      <c r="BB158" s="1"/>
      <c r="BD158" s="1"/>
      <c r="BF158" s="1"/>
      <c r="BH158" s="1"/>
      <c r="BJ158" s="1"/>
      <c r="BL158" s="1"/>
      <c r="BN158" s="1"/>
      <c r="BP158" s="1"/>
      <c r="BR158" s="1"/>
      <c r="BT158" s="1"/>
      <c r="BV158" s="1"/>
      <c r="BX158" s="1"/>
      <c r="BZ158" s="1"/>
      <c r="CB158" s="1"/>
      <c r="CD158" s="1"/>
    </row>
    <row r="159" spans="2:82" x14ac:dyDescent="0.45">
      <c r="B159" t="s">
        <v>95</v>
      </c>
      <c r="C159" s="1">
        <v>3111688</v>
      </c>
      <c r="D159" s="1">
        <v>3162666</v>
      </c>
      <c r="F159" s="1"/>
      <c r="J159" s="1"/>
      <c r="N159" s="1"/>
      <c r="P159" s="1"/>
      <c r="R159" s="1"/>
      <c r="T159" s="1"/>
      <c r="V159" s="1"/>
      <c r="X159" s="1"/>
      <c r="Z159" s="1"/>
      <c r="AB159" s="1"/>
      <c r="AD159" s="1"/>
      <c r="AF159" s="1"/>
      <c r="AH159" s="1"/>
      <c r="AJ159" s="1"/>
      <c r="AL159" s="1"/>
      <c r="AN159" s="1"/>
      <c r="AP159" s="1"/>
      <c r="AR159" s="1"/>
      <c r="AT159" s="1"/>
      <c r="AV159" s="1"/>
      <c r="AX159" s="1"/>
      <c r="AZ159" s="1"/>
      <c r="BB159" s="1"/>
      <c r="BD159" s="1"/>
      <c r="BF159" s="1"/>
      <c r="BH159" s="1"/>
      <c r="BJ159" s="1"/>
      <c r="BL159" s="1"/>
      <c r="BN159" s="1"/>
      <c r="BP159" s="1"/>
      <c r="BR159" s="1"/>
      <c r="BT159" s="1"/>
      <c r="BV159" s="1"/>
      <c r="BX159" s="1"/>
      <c r="BZ159" s="1"/>
      <c r="CB159" s="1"/>
      <c r="CD159" s="1"/>
    </row>
    <row r="160" spans="2:82" x14ac:dyDescent="0.45">
      <c r="B160" t="s">
        <v>96</v>
      </c>
      <c r="C160" s="1">
        <v>2791913</v>
      </c>
      <c r="D160" s="1">
        <v>2790600</v>
      </c>
      <c r="F160" s="1"/>
      <c r="J160" s="1"/>
      <c r="N160" s="1"/>
      <c r="P160" s="1"/>
      <c r="R160" s="1"/>
      <c r="T160" s="1"/>
      <c r="V160" s="1"/>
      <c r="X160" s="1"/>
      <c r="Z160" s="1"/>
      <c r="AB160" s="1"/>
      <c r="AD160" s="1"/>
      <c r="AF160" s="1"/>
      <c r="AH160" s="1"/>
      <c r="AJ160" s="1"/>
      <c r="AL160" s="1"/>
      <c r="AN160" s="1"/>
      <c r="AP160" s="1"/>
      <c r="AR160" s="1"/>
      <c r="AT160" s="1"/>
      <c r="AV160" s="1"/>
      <c r="AX160" s="1"/>
      <c r="AZ160" s="1"/>
      <c r="BB160" s="1"/>
      <c r="BD160" s="1"/>
      <c r="BF160" s="1"/>
      <c r="BH160" s="1"/>
      <c r="BJ160" s="1"/>
      <c r="BL160" s="1"/>
      <c r="BN160" s="1"/>
      <c r="BP160" s="1"/>
      <c r="BR160" s="1"/>
      <c r="BT160" s="1"/>
      <c r="BV160" s="1"/>
      <c r="BX160" s="1"/>
      <c r="BZ160" s="1"/>
      <c r="CB160" s="1"/>
      <c r="CD160" s="1"/>
    </row>
    <row r="161" spans="1:82" x14ac:dyDescent="0.45">
      <c r="B161" t="s">
        <v>97</v>
      </c>
      <c r="C161" s="1">
        <v>3633504</v>
      </c>
      <c r="D161" s="1">
        <v>3879113</v>
      </c>
      <c r="F161" s="1"/>
      <c r="J161" s="1"/>
      <c r="N161" s="1"/>
      <c r="P161" s="1"/>
      <c r="R161" s="1"/>
      <c r="T161" s="1"/>
      <c r="V161" s="1"/>
      <c r="X161" s="1"/>
      <c r="Z161" s="1"/>
      <c r="AB161" s="1"/>
      <c r="AD161" s="1"/>
      <c r="AF161" s="1"/>
      <c r="AH161" s="1"/>
      <c r="AJ161" s="1"/>
      <c r="AL161" s="1"/>
      <c r="AN161" s="1"/>
      <c r="AP161" s="1"/>
      <c r="AR161" s="1"/>
      <c r="AT161" s="1"/>
      <c r="AV161" s="1"/>
      <c r="AX161" s="1"/>
      <c r="AZ161" s="1"/>
      <c r="BB161" s="1"/>
      <c r="BD161" s="1"/>
      <c r="BF161" s="1"/>
      <c r="BH161" s="1"/>
      <c r="BJ161" s="1"/>
      <c r="BL161" s="1"/>
      <c r="BN161" s="1"/>
      <c r="BP161" s="1"/>
      <c r="BR161" s="1"/>
      <c r="BT161" s="1"/>
      <c r="BV161" s="1"/>
      <c r="BX161" s="1"/>
      <c r="BZ161" s="1"/>
      <c r="CB161" s="1"/>
      <c r="CD161" s="1"/>
    </row>
    <row r="162" spans="1:82" x14ac:dyDescent="0.45">
      <c r="B162" t="s">
        <v>98</v>
      </c>
      <c r="C162" s="1">
        <v>4010463</v>
      </c>
      <c r="D162" s="1">
        <v>3346670</v>
      </c>
      <c r="F162" s="1"/>
      <c r="J162" s="1"/>
      <c r="N162" s="1"/>
      <c r="P162" s="1"/>
      <c r="R162" s="1"/>
      <c r="T162" s="1"/>
      <c r="V162" s="1"/>
      <c r="X162" s="1"/>
      <c r="Z162" s="1"/>
      <c r="AB162" s="1"/>
      <c r="AD162" s="1"/>
      <c r="AF162" s="1"/>
      <c r="AH162" s="1"/>
      <c r="AJ162" s="1"/>
      <c r="AL162" s="1"/>
      <c r="AN162" s="1"/>
      <c r="AP162" s="1"/>
      <c r="AR162" s="1"/>
      <c r="AT162" s="1"/>
      <c r="AV162" s="1"/>
      <c r="AX162" s="1"/>
      <c r="AZ162" s="1"/>
      <c r="BB162" s="1"/>
      <c r="BD162" s="1"/>
      <c r="BF162" s="1"/>
      <c r="BH162" s="1"/>
      <c r="BJ162" s="1"/>
      <c r="BL162" s="1"/>
      <c r="BN162" s="1"/>
      <c r="BP162" s="1"/>
      <c r="BR162" s="1"/>
      <c r="BT162" s="1"/>
      <c r="BV162" s="1"/>
      <c r="BX162" s="1"/>
      <c r="BZ162" s="1"/>
      <c r="CB162" s="1"/>
      <c r="CD162" s="1"/>
    </row>
    <row r="163" spans="1:82" x14ac:dyDescent="0.45">
      <c r="B163" t="s">
        <v>99</v>
      </c>
      <c r="C163" s="1">
        <v>768285</v>
      </c>
      <c r="D163" s="1">
        <v>785153</v>
      </c>
      <c r="F163" s="1"/>
      <c r="J163" s="1"/>
      <c r="N163" s="1"/>
      <c r="P163" s="1"/>
      <c r="R163" s="1"/>
      <c r="T163" s="1"/>
      <c r="V163" s="1"/>
      <c r="X163" s="1"/>
      <c r="Z163" s="1"/>
      <c r="AB163" s="1"/>
      <c r="AD163" s="1"/>
      <c r="AF163" s="1"/>
      <c r="AH163" s="1"/>
      <c r="AJ163" s="1"/>
      <c r="AL163" s="1"/>
      <c r="AN163" s="1"/>
      <c r="AP163" s="1"/>
      <c r="AR163" s="1"/>
      <c r="AT163" s="1"/>
      <c r="AV163" s="1"/>
      <c r="AX163" s="1"/>
      <c r="AZ163" s="1"/>
      <c r="BB163" s="1"/>
      <c r="BD163" s="1"/>
      <c r="BF163" s="1"/>
      <c r="BH163" s="1"/>
      <c r="BJ163" s="1"/>
      <c r="BL163" s="1"/>
      <c r="BN163" s="1"/>
      <c r="BP163" s="1"/>
      <c r="BR163" s="1"/>
      <c r="BT163" s="1"/>
      <c r="BV163" s="1"/>
      <c r="BX163" s="1"/>
      <c r="BZ163" s="1"/>
      <c r="CB163" s="1"/>
      <c r="CD163" s="1"/>
    </row>
    <row r="164" spans="1:82" x14ac:dyDescent="0.45">
      <c r="B164" t="s">
        <v>100</v>
      </c>
      <c r="C164" s="1">
        <v>138973</v>
      </c>
      <c r="D164" s="1">
        <v>135899</v>
      </c>
      <c r="F164" s="1"/>
      <c r="J164" s="1"/>
      <c r="N164" s="1"/>
      <c r="P164" s="1"/>
      <c r="R164" s="1"/>
      <c r="T164" s="1"/>
      <c r="V164" s="1"/>
      <c r="X164" s="1"/>
      <c r="Z164" s="1"/>
      <c r="AB164" s="1"/>
      <c r="AD164" s="1"/>
      <c r="AF164" s="1"/>
      <c r="AH164" s="1"/>
      <c r="AJ164" s="1"/>
      <c r="AL164" s="1"/>
      <c r="AN164" s="1"/>
      <c r="AP164" s="1"/>
      <c r="AR164" s="1"/>
      <c r="AT164" s="1"/>
      <c r="AV164" s="1"/>
      <c r="AX164" s="1"/>
      <c r="AZ164" s="1"/>
      <c r="BB164" s="1"/>
      <c r="BD164" s="1"/>
      <c r="BF164" s="1"/>
      <c r="BH164" s="1"/>
      <c r="BJ164" s="1"/>
      <c r="BL164" s="1"/>
      <c r="BN164" s="1"/>
      <c r="BP164" s="1"/>
      <c r="BR164" s="1"/>
      <c r="BT164" s="1"/>
      <c r="BV164" s="1"/>
      <c r="BX164" s="1"/>
      <c r="BZ164" s="1"/>
      <c r="CB164" s="1"/>
      <c r="CD164" s="1"/>
    </row>
    <row r="165" spans="1:82" x14ac:dyDescent="0.45">
      <c r="B165" t="s">
        <v>101</v>
      </c>
      <c r="C165" s="1">
        <v>3689024</v>
      </c>
      <c r="D165" s="1">
        <v>3572388</v>
      </c>
      <c r="F165" s="1"/>
      <c r="J165" s="1"/>
      <c r="N165" s="1"/>
      <c r="P165" s="1"/>
      <c r="R165" s="1"/>
      <c r="T165" s="1"/>
      <c r="V165" s="1"/>
      <c r="X165" s="1"/>
      <c r="Z165" s="1"/>
      <c r="AB165" s="1"/>
      <c r="AD165" s="1"/>
      <c r="AF165" s="1"/>
      <c r="AH165" s="1"/>
      <c r="AJ165" s="1"/>
      <c r="AL165" s="1"/>
      <c r="AN165" s="1"/>
      <c r="AP165" s="1"/>
      <c r="AR165" s="1"/>
      <c r="AT165" s="1"/>
      <c r="AV165" s="1"/>
      <c r="AX165" s="1"/>
      <c r="AZ165" s="1"/>
      <c r="BB165" s="1"/>
      <c r="BD165" s="1"/>
      <c r="BF165" s="1"/>
      <c r="BH165" s="1"/>
      <c r="BJ165" s="1"/>
      <c r="BL165" s="1"/>
      <c r="BN165" s="1"/>
      <c r="BP165" s="1"/>
      <c r="BR165" s="1"/>
      <c r="BT165" s="1"/>
      <c r="BV165" s="1"/>
      <c r="BX165" s="1"/>
      <c r="BZ165" s="1"/>
      <c r="CB165" s="1"/>
      <c r="CD165" s="1"/>
    </row>
    <row r="166" spans="1:82" x14ac:dyDescent="0.45">
      <c r="B166" t="s">
        <v>102</v>
      </c>
      <c r="C166" s="1">
        <v>7541162</v>
      </c>
      <c r="D166" s="1">
        <v>7563018</v>
      </c>
      <c r="F166" s="1"/>
      <c r="J166" s="1"/>
      <c r="N166" s="1"/>
      <c r="P166" s="1"/>
      <c r="R166" s="1"/>
      <c r="T166" s="1"/>
      <c r="V166" s="1"/>
      <c r="X166" s="1"/>
      <c r="Z166" s="1"/>
      <c r="AB166" s="1"/>
      <c r="AD166" s="1"/>
      <c r="AF166" s="1"/>
      <c r="AH166" s="1"/>
      <c r="AJ166" s="1"/>
      <c r="AL166" s="1"/>
      <c r="AN166" s="1"/>
      <c r="AP166" s="1"/>
      <c r="AR166" s="1"/>
      <c r="AT166" s="1"/>
      <c r="AV166" s="1"/>
      <c r="AX166" s="1"/>
      <c r="AZ166" s="1"/>
      <c r="BB166" s="1"/>
      <c r="BD166" s="1"/>
      <c r="BF166" s="1"/>
      <c r="BH166" s="1"/>
      <c r="BJ166" s="1"/>
      <c r="BL166" s="1"/>
      <c r="BN166" s="1"/>
      <c r="BP166" s="1"/>
      <c r="BR166" s="1"/>
      <c r="BT166" s="1"/>
      <c r="BV166" s="1"/>
      <c r="BX166" s="1"/>
      <c r="BZ166" s="1"/>
      <c r="CB166" s="1"/>
      <c r="CD166" s="1"/>
    </row>
    <row r="167" spans="1:82" x14ac:dyDescent="0.45">
      <c r="D167" s="1"/>
      <c r="F167" s="1"/>
      <c r="J167" s="1"/>
      <c r="N167" s="1"/>
      <c r="P167" s="1"/>
      <c r="R167" s="1"/>
      <c r="T167" s="1"/>
      <c r="V167" s="1"/>
      <c r="X167" s="1"/>
      <c r="Z167" s="1"/>
      <c r="AB167" s="1"/>
      <c r="AD167" s="1"/>
      <c r="AF167" s="1"/>
      <c r="AH167" s="1"/>
      <c r="AJ167" s="1"/>
      <c r="AL167" s="1"/>
      <c r="AN167" s="1"/>
      <c r="AP167" s="1"/>
      <c r="AR167" s="1"/>
      <c r="AT167" s="1"/>
      <c r="AV167" s="1"/>
      <c r="AX167" s="1"/>
      <c r="AZ167" s="1"/>
      <c r="BB167" s="1"/>
      <c r="BD167" s="1"/>
      <c r="BF167" s="1"/>
      <c r="BH167" s="1"/>
      <c r="BJ167" s="1"/>
      <c r="BL167" s="1"/>
      <c r="BN167" s="1"/>
      <c r="BP167" s="1"/>
      <c r="BR167" s="1"/>
      <c r="BT167" s="1"/>
      <c r="BV167" s="1"/>
      <c r="BX167" s="1"/>
      <c r="BZ167" s="1"/>
      <c r="CB167" s="1"/>
      <c r="CD167" s="1"/>
    </row>
    <row r="168" spans="1:82" x14ac:dyDescent="0.45">
      <c r="C168" s="3" t="s">
        <v>51</v>
      </c>
    </row>
    <row r="169" spans="1:82" x14ac:dyDescent="0.45">
      <c r="A169" t="s">
        <v>52</v>
      </c>
      <c r="B169" t="s">
        <v>65</v>
      </c>
      <c r="C169">
        <v>15.7</v>
      </c>
      <c r="D169">
        <v>15.9</v>
      </c>
    </row>
    <row r="170" spans="1:82" x14ac:dyDescent="0.45">
      <c r="B170" t="s">
        <v>66</v>
      </c>
      <c r="C170">
        <v>7.8</v>
      </c>
      <c r="D170">
        <v>5.8</v>
      </c>
    </row>
    <row r="171" spans="1:82" x14ac:dyDescent="0.45">
      <c r="B171" t="s">
        <v>67</v>
      </c>
      <c r="C171">
        <v>4.5</v>
      </c>
      <c r="D171">
        <v>2.4</v>
      </c>
    </row>
    <row r="172" spans="1:82" x14ac:dyDescent="0.45">
      <c r="B172" t="s">
        <v>68</v>
      </c>
      <c r="C172">
        <v>18.5</v>
      </c>
      <c r="D172">
        <v>18.8</v>
      </c>
    </row>
    <row r="173" spans="1:82" x14ac:dyDescent="0.45">
      <c r="B173" t="s">
        <v>69</v>
      </c>
      <c r="C173">
        <v>16.600000000000001</v>
      </c>
      <c r="D173">
        <v>16.899999999999999</v>
      </c>
    </row>
    <row r="174" spans="1:82" x14ac:dyDescent="0.45">
      <c r="B174" t="s">
        <v>70</v>
      </c>
      <c r="C174">
        <v>32.1</v>
      </c>
      <c r="D174">
        <v>30.4</v>
      </c>
    </row>
    <row r="175" spans="1:82" x14ac:dyDescent="0.45">
      <c r="B175" t="s">
        <v>71</v>
      </c>
      <c r="C175">
        <v>35.5</v>
      </c>
      <c r="D175">
        <v>37.6</v>
      </c>
    </row>
    <row r="176" spans="1:82" x14ac:dyDescent="0.45">
      <c r="B176" t="s">
        <v>72</v>
      </c>
      <c r="C176">
        <v>22.9</v>
      </c>
      <c r="D176">
        <v>23.4</v>
      </c>
    </row>
    <row r="177" spans="2:4" x14ac:dyDescent="0.45">
      <c r="B177" t="s">
        <v>73</v>
      </c>
      <c r="C177">
        <v>24.9</v>
      </c>
      <c r="D177">
        <v>25.1</v>
      </c>
    </row>
    <row r="178" spans="2:4" x14ac:dyDescent="0.45">
      <c r="B178" t="s">
        <v>74</v>
      </c>
      <c r="C178">
        <v>35</v>
      </c>
      <c r="D178">
        <v>37.1</v>
      </c>
    </row>
    <row r="179" spans="2:4" x14ac:dyDescent="0.45">
      <c r="B179" t="s">
        <v>75</v>
      </c>
      <c r="C179">
        <v>22.2</v>
      </c>
      <c r="D179">
        <v>23.7</v>
      </c>
    </row>
    <row r="180" spans="2:4" x14ac:dyDescent="0.45">
      <c r="B180" t="s">
        <v>76</v>
      </c>
      <c r="C180">
        <v>32.4</v>
      </c>
      <c r="D180">
        <v>34</v>
      </c>
    </row>
    <row r="181" spans="2:4" x14ac:dyDescent="0.45">
      <c r="B181" t="s">
        <v>77</v>
      </c>
      <c r="C181">
        <v>32</v>
      </c>
      <c r="D181">
        <v>33.9</v>
      </c>
    </row>
    <row r="182" spans="2:4" x14ac:dyDescent="0.45">
      <c r="B182" t="s">
        <v>78</v>
      </c>
      <c r="C182">
        <v>21</v>
      </c>
      <c r="D182">
        <v>20.5</v>
      </c>
    </row>
    <row r="183" spans="2:4" x14ac:dyDescent="0.45">
      <c r="B183" t="s">
        <v>79</v>
      </c>
      <c r="C183">
        <v>17.5</v>
      </c>
      <c r="D183">
        <v>16.7</v>
      </c>
    </row>
    <row r="184" spans="2:4" x14ac:dyDescent="0.45">
      <c r="B184" t="s">
        <v>80</v>
      </c>
      <c r="C184">
        <v>41.8</v>
      </c>
      <c r="D184">
        <v>41.6</v>
      </c>
    </row>
    <row r="185" spans="2:4" x14ac:dyDescent="0.45">
      <c r="B185" t="s">
        <v>81</v>
      </c>
      <c r="C185">
        <v>14.5</v>
      </c>
      <c r="D185">
        <v>13.2</v>
      </c>
    </row>
    <row r="186" spans="2:4" x14ac:dyDescent="0.45">
      <c r="B186" t="s">
        <v>82</v>
      </c>
      <c r="C186">
        <v>11.9</v>
      </c>
      <c r="D186">
        <v>10.6</v>
      </c>
    </row>
    <row r="187" spans="2:4" x14ac:dyDescent="0.45">
      <c r="B187" t="s">
        <v>83</v>
      </c>
      <c r="C187">
        <v>23.9</v>
      </c>
      <c r="D187">
        <v>23.9</v>
      </c>
    </row>
    <row r="188" spans="2:4" x14ac:dyDescent="0.45">
      <c r="B188" t="s">
        <v>84</v>
      </c>
      <c r="C188">
        <v>37.799999999999997</v>
      </c>
      <c r="D188">
        <v>37.9</v>
      </c>
    </row>
    <row r="189" spans="2:4" x14ac:dyDescent="0.45">
      <c r="B189" t="s">
        <v>85</v>
      </c>
      <c r="C189">
        <v>23</v>
      </c>
      <c r="D189">
        <v>23.9</v>
      </c>
    </row>
    <row r="190" spans="2:4" x14ac:dyDescent="0.45">
      <c r="B190" t="s">
        <v>86</v>
      </c>
      <c r="C190">
        <v>28.6</v>
      </c>
      <c r="D190">
        <v>29.8</v>
      </c>
    </row>
    <row r="191" spans="2:4" x14ac:dyDescent="0.45">
      <c r="B191" t="s">
        <v>87</v>
      </c>
      <c r="C191">
        <v>20.7</v>
      </c>
      <c r="D191">
        <v>18.399999999999999</v>
      </c>
    </row>
    <row r="192" spans="2:4" x14ac:dyDescent="0.45">
      <c r="B192" t="s">
        <v>88</v>
      </c>
      <c r="C192">
        <v>20.7</v>
      </c>
      <c r="D192">
        <v>22.1</v>
      </c>
    </row>
    <row r="193" spans="1:4" x14ac:dyDescent="0.45">
      <c r="B193" t="s">
        <v>89</v>
      </c>
      <c r="C193">
        <v>26.3</v>
      </c>
      <c r="D193">
        <v>27.5</v>
      </c>
    </row>
    <row r="194" spans="1:4" x14ac:dyDescent="0.45">
      <c r="B194" t="s">
        <v>90</v>
      </c>
      <c r="C194">
        <v>20.7</v>
      </c>
      <c r="D194">
        <v>20.2</v>
      </c>
    </row>
    <row r="195" spans="1:4" x14ac:dyDescent="0.45">
      <c r="B195" t="s">
        <v>91</v>
      </c>
      <c r="C195">
        <v>29.8</v>
      </c>
      <c r="D195">
        <v>30.7</v>
      </c>
    </row>
    <row r="196" spans="1:4" x14ac:dyDescent="0.45">
      <c r="B196" t="s">
        <v>92</v>
      </c>
      <c r="C196">
        <v>21.1</v>
      </c>
      <c r="D196">
        <v>23.7</v>
      </c>
    </row>
    <row r="197" spans="1:4" x14ac:dyDescent="0.45">
      <c r="B197" t="s">
        <v>93</v>
      </c>
      <c r="C197">
        <v>30.8</v>
      </c>
      <c r="D197">
        <v>31.2</v>
      </c>
    </row>
    <row r="198" spans="1:4" x14ac:dyDescent="0.45">
      <c r="B198" t="s">
        <v>94</v>
      </c>
      <c r="C198">
        <v>19.600000000000001</v>
      </c>
      <c r="D198">
        <v>19.899999999999999</v>
      </c>
    </row>
    <row r="199" spans="1:4" x14ac:dyDescent="0.45">
      <c r="B199" t="s">
        <v>95</v>
      </c>
      <c r="C199">
        <v>24</v>
      </c>
      <c r="D199">
        <v>24.3</v>
      </c>
    </row>
    <row r="200" spans="1:4" x14ac:dyDescent="0.45">
      <c r="B200" t="s">
        <v>96</v>
      </c>
      <c r="C200">
        <v>24.8</v>
      </c>
      <c r="D200">
        <v>26.3</v>
      </c>
    </row>
    <row r="201" spans="1:4" x14ac:dyDescent="0.45">
      <c r="B201" t="s">
        <v>97</v>
      </c>
      <c r="C201">
        <v>12.8</v>
      </c>
      <c r="D201">
        <v>13.4</v>
      </c>
    </row>
    <row r="202" spans="1:4" x14ac:dyDescent="0.45">
      <c r="B202" t="s">
        <v>98</v>
      </c>
      <c r="C202">
        <v>26.3</v>
      </c>
      <c r="D202">
        <v>26.6</v>
      </c>
    </row>
    <row r="203" spans="1:4" x14ac:dyDescent="0.45">
      <c r="B203" t="s">
        <v>99</v>
      </c>
      <c r="C203">
        <v>11.9</v>
      </c>
      <c r="D203">
        <v>9.1</v>
      </c>
    </row>
    <row r="204" spans="1:4" x14ac:dyDescent="0.45">
      <c r="B204" t="s">
        <v>100</v>
      </c>
      <c r="C204">
        <v>9.9</v>
      </c>
      <c r="D204">
        <v>10.7</v>
      </c>
    </row>
    <row r="205" spans="1:4" x14ac:dyDescent="0.45">
      <c r="B205" t="s">
        <v>101</v>
      </c>
      <c r="C205">
        <v>27.3</v>
      </c>
      <c r="D205">
        <v>27.1</v>
      </c>
    </row>
    <row r="206" spans="1:4" x14ac:dyDescent="0.45">
      <c r="B206" t="s">
        <v>102</v>
      </c>
      <c r="C206">
        <v>27.8</v>
      </c>
      <c r="D206">
        <v>27.8</v>
      </c>
    </row>
    <row r="208" spans="1:4" x14ac:dyDescent="0.45">
      <c r="A208" t="s">
        <v>103</v>
      </c>
      <c r="B208" t="s">
        <v>65</v>
      </c>
      <c r="C208">
        <v>5.5</v>
      </c>
      <c r="D208">
        <v>4.5999999999999996</v>
      </c>
    </row>
    <row r="209" spans="2:4" x14ac:dyDescent="0.45">
      <c r="B209" t="s">
        <v>66</v>
      </c>
      <c r="C209">
        <v>3</v>
      </c>
      <c r="D209">
        <v>1.3</v>
      </c>
    </row>
    <row r="210" spans="2:4" x14ac:dyDescent="0.45">
      <c r="B210" t="s">
        <v>67</v>
      </c>
      <c r="C210">
        <v>2.5</v>
      </c>
      <c r="D210">
        <v>0.1</v>
      </c>
    </row>
    <row r="211" spans="2:4" x14ac:dyDescent="0.45">
      <c r="B211" t="s">
        <v>68</v>
      </c>
      <c r="C211">
        <v>5.4</v>
      </c>
      <c r="D211">
        <v>5.7</v>
      </c>
    </row>
    <row r="212" spans="2:4" x14ac:dyDescent="0.45">
      <c r="B212" t="s">
        <v>69</v>
      </c>
      <c r="C212">
        <v>4.5999999999999996</v>
      </c>
      <c r="D212">
        <v>4.8</v>
      </c>
    </row>
    <row r="213" spans="2:4" x14ac:dyDescent="0.45">
      <c r="B213" t="s">
        <v>70</v>
      </c>
      <c r="C213">
        <v>10.7</v>
      </c>
      <c r="D213">
        <v>9.8000000000000007</v>
      </c>
    </row>
    <row r="214" spans="2:4" x14ac:dyDescent="0.45">
      <c r="B214" t="s">
        <v>71</v>
      </c>
      <c r="C214">
        <v>10.8</v>
      </c>
      <c r="D214">
        <v>12.4</v>
      </c>
    </row>
    <row r="215" spans="2:4" x14ac:dyDescent="0.45">
      <c r="B215" t="s">
        <v>72</v>
      </c>
      <c r="C215">
        <v>16.3</v>
      </c>
      <c r="D215">
        <v>16.7</v>
      </c>
    </row>
    <row r="216" spans="2:4" x14ac:dyDescent="0.45">
      <c r="B216" t="s">
        <v>73</v>
      </c>
      <c r="C216">
        <v>7.2</v>
      </c>
      <c r="D216">
        <v>5.8</v>
      </c>
    </row>
    <row r="217" spans="2:4" x14ac:dyDescent="0.45">
      <c r="B217" t="s">
        <v>74</v>
      </c>
      <c r="C217">
        <v>9</v>
      </c>
      <c r="D217">
        <v>8.3000000000000007</v>
      </c>
    </row>
    <row r="218" spans="2:4" x14ac:dyDescent="0.45">
      <c r="B218" t="s">
        <v>75</v>
      </c>
      <c r="C218">
        <v>4.7</v>
      </c>
      <c r="D218">
        <v>4.7</v>
      </c>
    </row>
    <row r="219" spans="2:4" x14ac:dyDescent="0.45">
      <c r="B219" t="s">
        <v>76</v>
      </c>
      <c r="C219">
        <v>8</v>
      </c>
      <c r="D219">
        <v>6.7</v>
      </c>
    </row>
    <row r="220" spans="2:4" x14ac:dyDescent="0.45">
      <c r="B220" t="s">
        <v>77</v>
      </c>
      <c r="C220">
        <v>8.8000000000000007</v>
      </c>
      <c r="D220">
        <v>6.6</v>
      </c>
    </row>
    <row r="221" spans="2:4" x14ac:dyDescent="0.45">
      <c r="B221" t="s">
        <v>78</v>
      </c>
      <c r="C221">
        <v>6.8</v>
      </c>
      <c r="D221">
        <v>5.2</v>
      </c>
    </row>
    <row r="222" spans="2:4" x14ac:dyDescent="0.45">
      <c r="B222" t="s">
        <v>79</v>
      </c>
      <c r="C222">
        <v>5.3</v>
      </c>
      <c r="D222">
        <v>3.9</v>
      </c>
    </row>
    <row r="223" spans="2:4" x14ac:dyDescent="0.45">
      <c r="B223" t="s">
        <v>80</v>
      </c>
      <c r="C223">
        <v>15.5</v>
      </c>
      <c r="D223">
        <v>12.5</v>
      </c>
    </row>
    <row r="224" spans="2:4" x14ac:dyDescent="0.45">
      <c r="B224" t="s">
        <v>81</v>
      </c>
      <c r="C224">
        <v>6.8</v>
      </c>
      <c r="D224">
        <v>5.8</v>
      </c>
    </row>
    <row r="225" spans="2:4" x14ac:dyDescent="0.45">
      <c r="B225" t="s">
        <v>82</v>
      </c>
      <c r="C225">
        <v>6.4</v>
      </c>
      <c r="D225">
        <v>5.2</v>
      </c>
    </row>
    <row r="226" spans="2:4" x14ac:dyDescent="0.45">
      <c r="B226" t="s">
        <v>83</v>
      </c>
      <c r="C226">
        <v>8.1</v>
      </c>
      <c r="D226">
        <v>8.1999999999999993</v>
      </c>
    </row>
    <row r="227" spans="2:4" x14ac:dyDescent="0.45">
      <c r="B227" t="s">
        <v>84</v>
      </c>
      <c r="C227">
        <v>8.9</v>
      </c>
      <c r="D227">
        <v>8.1999999999999993</v>
      </c>
    </row>
    <row r="228" spans="2:4" x14ac:dyDescent="0.45">
      <c r="B228" t="s">
        <v>85</v>
      </c>
      <c r="C228">
        <v>8.5</v>
      </c>
      <c r="D228">
        <v>7.3</v>
      </c>
    </row>
    <row r="229" spans="2:4" x14ac:dyDescent="0.45">
      <c r="B229" t="s">
        <v>86</v>
      </c>
      <c r="C229">
        <v>10.7</v>
      </c>
      <c r="D229">
        <v>9.5</v>
      </c>
    </row>
    <row r="230" spans="2:4" x14ac:dyDescent="0.45">
      <c r="B230" t="s">
        <v>87</v>
      </c>
      <c r="C230">
        <v>8.9</v>
      </c>
      <c r="D230">
        <v>6.8</v>
      </c>
    </row>
    <row r="231" spans="2:4" x14ac:dyDescent="0.45">
      <c r="B231" t="s">
        <v>88</v>
      </c>
      <c r="C231">
        <v>7</v>
      </c>
      <c r="D231">
        <v>5.9</v>
      </c>
    </row>
    <row r="232" spans="2:4" x14ac:dyDescent="0.45">
      <c r="B232" t="s">
        <v>89</v>
      </c>
      <c r="C232">
        <v>7.7</v>
      </c>
      <c r="D232">
        <v>8.1</v>
      </c>
    </row>
    <row r="233" spans="2:4" x14ac:dyDescent="0.45">
      <c r="B233" t="s">
        <v>90</v>
      </c>
      <c r="C233">
        <v>8.4</v>
      </c>
      <c r="D233">
        <v>8.4</v>
      </c>
    </row>
    <row r="234" spans="2:4" x14ac:dyDescent="0.45">
      <c r="B234" t="s">
        <v>91</v>
      </c>
      <c r="C234">
        <v>9.4</v>
      </c>
      <c r="D234">
        <v>9.3000000000000007</v>
      </c>
    </row>
    <row r="235" spans="2:4" x14ac:dyDescent="0.45">
      <c r="B235" t="s">
        <v>92</v>
      </c>
      <c r="C235">
        <v>5.9</v>
      </c>
      <c r="D235">
        <v>6.8</v>
      </c>
    </row>
    <row r="236" spans="2:4" x14ac:dyDescent="0.45">
      <c r="B236" t="s">
        <v>93</v>
      </c>
      <c r="C236">
        <v>7.3</v>
      </c>
      <c r="D236">
        <v>7.6</v>
      </c>
    </row>
    <row r="237" spans="2:4" x14ac:dyDescent="0.45">
      <c r="B237" t="s">
        <v>94</v>
      </c>
      <c r="C237">
        <v>6.9</v>
      </c>
      <c r="D237">
        <v>6.2</v>
      </c>
    </row>
    <row r="238" spans="2:4" x14ac:dyDescent="0.45">
      <c r="B238" t="s">
        <v>95</v>
      </c>
      <c r="C238">
        <v>6.6</v>
      </c>
      <c r="D238">
        <v>4.5</v>
      </c>
    </row>
    <row r="239" spans="2:4" x14ac:dyDescent="0.45">
      <c r="B239" t="s">
        <v>96</v>
      </c>
      <c r="C239">
        <v>6.7</v>
      </c>
      <c r="D239">
        <v>7.5</v>
      </c>
    </row>
    <row r="240" spans="2:4" x14ac:dyDescent="0.45">
      <c r="B240" t="s">
        <v>97</v>
      </c>
      <c r="C240">
        <v>6</v>
      </c>
      <c r="D240">
        <v>5</v>
      </c>
    </row>
    <row r="241" spans="1:4" x14ac:dyDescent="0.45">
      <c r="B241" t="s">
        <v>98</v>
      </c>
      <c r="C241">
        <v>9.6999999999999993</v>
      </c>
      <c r="D241">
        <v>11.2</v>
      </c>
    </row>
    <row r="242" spans="1:4" x14ac:dyDescent="0.45">
      <c r="B242" t="s">
        <v>99</v>
      </c>
      <c r="C242">
        <v>4.7</v>
      </c>
      <c r="D242">
        <v>1.7</v>
      </c>
    </row>
    <row r="243" spans="1:4" x14ac:dyDescent="0.45">
      <c r="B243" t="s">
        <v>100</v>
      </c>
      <c r="C243">
        <v>4.0999999999999996</v>
      </c>
      <c r="D243">
        <v>1.6</v>
      </c>
    </row>
    <row r="244" spans="1:4" x14ac:dyDescent="0.45">
      <c r="B244" t="s">
        <v>101</v>
      </c>
      <c r="C244">
        <v>7.6</v>
      </c>
      <c r="D244">
        <v>6.4</v>
      </c>
    </row>
    <row r="245" spans="1:4" x14ac:dyDescent="0.45">
      <c r="B245" t="s">
        <v>102</v>
      </c>
      <c r="C245">
        <v>6.3</v>
      </c>
      <c r="D245">
        <v>6</v>
      </c>
    </row>
    <row r="247" spans="1:4" x14ac:dyDescent="0.45">
      <c r="A247" t="s">
        <v>57</v>
      </c>
    </row>
    <row r="248" spans="1:4" x14ac:dyDescent="0.45">
      <c r="A248">
        <v>1</v>
      </c>
      <c r="B248" t="s">
        <v>104</v>
      </c>
    </row>
    <row r="249" spans="1:4" x14ac:dyDescent="0.45">
      <c r="A249">
        <v>2</v>
      </c>
      <c r="B249" t="s">
        <v>105</v>
      </c>
    </row>
    <row r="250" spans="1:4" x14ac:dyDescent="0.45">
      <c r="A250">
        <v>3</v>
      </c>
      <c r="B250" t="s">
        <v>60</v>
      </c>
    </row>
    <row r="252" spans="1:4" x14ac:dyDescent="0.45">
      <c r="A252" t="s">
        <v>106</v>
      </c>
    </row>
    <row r="253" spans="1:4" x14ac:dyDescent="0.45">
      <c r="A253"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8EA8-201A-422C-B621-E114B02ED53F}">
  <dimension ref="B1:L116"/>
  <sheetViews>
    <sheetView workbookViewId="0">
      <selection activeCell="C78" sqref="C78"/>
    </sheetView>
  </sheetViews>
  <sheetFormatPr defaultRowHeight="14.25" x14ac:dyDescent="0.45"/>
  <cols>
    <col min="1" max="2" width="9.06640625" style="31"/>
    <col min="3" max="3" width="61.1328125" style="31" customWidth="1"/>
    <col min="4" max="4" width="12.59765625" style="31" bestFit="1" customWidth="1"/>
    <col min="5" max="5" width="12.265625" style="31" customWidth="1"/>
    <col min="6" max="6" width="13.73046875" style="31" customWidth="1"/>
    <col min="7" max="8" width="14" style="31" customWidth="1"/>
    <col min="9" max="9" width="10.3984375" style="31" customWidth="1"/>
    <col min="10" max="10" width="16.73046875" style="31" customWidth="1"/>
    <col min="11" max="11" width="18.265625" style="31" customWidth="1"/>
    <col min="12" max="16384" width="9.06640625" style="31"/>
  </cols>
  <sheetData>
    <row r="1" spans="2:12" x14ac:dyDescent="0.45">
      <c r="B1" s="31" t="s">
        <v>108</v>
      </c>
      <c r="C1" s="31" t="s">
        <v>109</v>
      </c>
    </row>
    <row r="3" spans="2:12" x14ac:dyDescent="0.45">
      <c r="B3" s="23" t="s">
        <v>110</v>
      </c>
      <c r="C3" s="23"/>
      <c r="D3" s="23"/>
      <c r="E3" s="23"/>
      <c r="F3" s="23"/>
      <c r="G3" s="23"/>
      <c r="H3" s="23"/>
      <c r="I3" s="23"/>
      <c r="J3" s="23"/>
      <c r="K3" s="32"/>
    </row>
    <row r="4" spans="2:12" x14ac:dyDescent="0.45">
      <c r="B4" s="23" t="s">
        <v>111</v>
      </c>
      <c r="C4" s="23"/>
      <c r="D4" s="23"/>
      <c r="E4" s="23"/>
      <c r="F4" s="23"/>
      <c r="G4" s="23"/>
      <c r="H4" s="23"/>
      <c r="I4" s="23"/>
      <c r="J4" s="23"/>
      <c r="K4" s="32"/>
    </row>
    <row r="5" spans="2:12" ht="13.5" customHeight="1" x14ac:dyDescent="0.45">
      <c r="B5" s="24"/>
      <c r="C5" s="24" t="s">
        <v>112</v>
      </c>
      <c r="D5" s="24" t="s">
        <v>113</v>
      </c>
      <c r="E5" s="24" t="s">
        <v>114</v>
      </c>
      <c r="F5" s="24" t="s">
        <v>115</v>
      </c>
      <c r="G5" s="24" t="s">
        <v>116</v>
      </c>
      <c r="H5" s="24" t="s">
        <v>43</v>
      </c>
      <c r="I5" s="24" t="s">
        <v>117</v>
      </c>
      <c r="J5" s="24" t="s">
        <v>118</v>
      </c>
      <c r="K5" s="33"/>
    </row>
    <row r="6" spans="2:12" ht="27.75" customHeight="1" x14ac:dyDescent="0.45">
      <c r="B6" s="25">
        <v>1</v>
      </c>
      <c r="C6" s="24"/>
      <c r="D6" s="27" t="s">
        <v>119</v>
      </c>
      <c r="E6" s="27" t="s">
        <v>120</v>
      </c>
      <c r="F6" s="27" t="s">
        <v>121</v>
      </c>
      <c r="G6" s="27" t="s">
        <v>122</v>
      </c>
      <c r="H6" s="27" t="s">
        <v>123</v>
      </c>
      <c r="I6" s="27" t="s">
        <v>124</v>
      </c>
      <c r="J6" s="27" t="s">
        <v>125</v>
      </c>
      <c r="K6" s="33"/>
    </row>
    <row r="7" spans="2:12" x14ac:dyDescent="0.45">
      <c r="B7" s="25">
        <v>2</v>
      </c>
      <c r="C7" s="28" t="s">
        <v>126</v>
      </c>
      <c r="D7" s="34">
        <f>'Table  20-10-0083-01 (Retail)'!C46</f>
        <v>813498510</v>
      </c>
      <c r="E7" s="35">
        <f>'Table  20-10-0083-01 (Retail)'!C178</f>
        <v>590795761</v>
      </c>
      <c r="F7" s="35">
        <f>'Table  20-10-0083-01 (Retail)'!C244</f>
        <v>170469280</v>
      </c>
      <c r="G7" s="36">
        <f>'Table  20-10-0083-01 (Retail)'!C278/100</f>
        <v>0.27399999999999997</v>
      </c>
      <c r="H7" s="35">
        <f>E7+F7</f>
        <v>761265041</v>
      </c>
      <c r="I7" s="37">
        <f>D7-H7</f>
        <v>52233469</v>
      </c>
      <c r="J7" s="36">
        <f>I7/D7</f>
        <v>6.4208438439549195E-2</v>
      </c>
      <c r="K7" s="38"/>
      <c r="L7" s="39"/>
    </row>
    <row r="8" spans="2:12" x14ac:dyDescent="0.45">
      <c r="B8" s="25">
        <v>3</v>
      </c>
      <c r="C8" s="26" t="s">
        <v>11</v>
      </c>
      <c r="D8" s="34">
        <f>'Table  20-10-0083-01 (Retail)'!C47</f>
        <v>209612910</v>
      </c>
      <c r="E8" s="35">
        <f>'Table  20-10-0083-01 (Retail)'!C179</f>
        <v>171297809</v>
      </c>
      <c r="F8" s="35">
        <f>'Table  20-10-0083-01 (Retail)'!C245</f>
        <v>28556393</v>
      </c>
      <c r="G8" s="36">
        <f>'Table  20-10-0083-01 (Retail)'!C279/100</f>
        <v>0.183</v>
      </c>
      <c r="H8" s="35">
        <f t="shared" ref="H8:H37" si="0">E8+F8</f>
        <v>199854202</v>
      </c>
      <c r="I8" s="37">
        <f t="shared" ref="I8:I37" si="1">D8-H8</f>
        <v>9758708</v>
      </c>
      <c r="J8" s="36">
        <f t="shared" ref="J8:J37" si="2">I8/D8</f>
        <v>4.6555853835529501E-2</v>
      </c>
      <c r="K8" s="38"/>
      <c r="L8" s="39"/>
    </row>
    <row r="9" spans="2:12" x14ac:dyDescent="0.45">
      <c r="B9" s="25">
        <v>4</v>
      </c>
      <c r="C9" s="26" t="s">
        <v>12</v>
      </c>
      <c r="D9" s="34">
        <f>'Table  20-10-0083-01 (Retail)'!C48</f>
        <v>179781434</v>
      </c>
      <c r="E9" s="35">
        <f>'Table  20-10-0083-01 (Retail)'!C180</f>
        <v>150669444</v>
      </c>
      <c r="F9" s="35">
        <f>'Table  20-10-0083-01 (Retail)'!C246</f>
        <v>21196720</v>
      </c>
      <c r="G9" s="36">
        <f>'Table  20-10-0083-01 (Retail)'!C280/100</f>
        <v>0.16200000000000001</v>
      </c>
      <c r="H9" s="35">
        <f t="shared" si="0"/>
        <v>171866164</v>
      </c>
      <c r="I9" s="37">
        <f t="shared" si="1"/>
        <v>7915270</v>
      </c>
      <c r="J9" s="36">
        <f t="shared" si="2"/>
        <v>4.4027182473135688E-2</v>
      </c>
      <c r="K9" s="38"/>
      <c r="L9" s="39"/>
    </row>
    <row r="10" spans="2:12" x14ac:dyDescent="0.45">
      <c r="B10" s="25">
        <v>5</v>
      </c>
      <c r="C10" s="26" t="s">
        <v>13</v>
      </c>
      <c r="D10" s="34">
        <f>'Table  20-10-0083-01 (Retail)'!C49</f>
        <v>158431557</v>
      </c>
      <c r="E10" s="35">
        <f>'Table  20-10-0083-01 (Retail)'!C181</f>
        <v>132261914</v>
      </c>
      <c r="F10" s="35">
        <f>'Table  20-10-0083-01 (Retail)'!C247</f>
        <v>18783451</v>
      </c>
      <c r="G10" s="36">
        <f>'Table  20-10-0083-01 (Retail)'!C281/100</f>
        <v>0.16500000000000001</v>
      </c>
      <c r="H10" s="35">
        <f t="shared" si="0"/>
        <v>151045365</v>
      </c>
      <c r="I10" s="37">
        <f t="shared" si="1"/>
        <v>7386192</v>
      </c>
      <c r="J10" s="36">
        <f t="shared" si="2"/>
        <v>4.6620712059277432E-2</v>
      </c>
      <c r="K10" s="38"/>
      <c r="L10" s="39"/>
    </row>
    <row r="11" spans="2:12" x14ac:dyDescent="0.45">
      <c r="B11" s="25">
        <v>6</v>
      </c>
      <c r="C11" s="26" t="s">
        <v>14</v>
      </c>
      <c r="D11" s="34">
        <f>'Table  20-10-0083-01 (Retail)'!C50</f>
        <v>21349877</v>
      </c>
      <c r="E11" s="35">
        <f>'Table  20-10-0083-01 (Retail)'!C182</f>
        <v>18407530</v>
      </c>
      <c r="F11" s="35">
        <f>'Table  20-10-0083-01 (Retail)'!C248</f>
        <v>2413269</v>
      </c>
      <c r="G11" s="36">
        <f>'Table  20-10-0083-01 (Retail)'!C282/100</f>
        <v>0.13800000000000001</v>
      </c>
      <c r="H11" s="35">
        <f t="shared" si="0"/>
        <v>20820799</v>
      </c>
      <c r="I11" s="37">
        <f t="shared" si="1"/>
        <v>529078</v>
      </c>
      <c r="J11" s="36">
        <f t="shared" si="2"/>
        <v>2.4781313728411643E-2</v>
      </c>
      <c r="K11" s="38"/>
      <c r="L11" s="39"/>
    </row>
    <row r="12" spans="2:12" x14ac:dyDescent="0.45">
      <c r="B12" s="25">
        <v>7</v>
      </c>
      <c r="C12" s="26" t="s">
        <v>15</v>
      </c>
      <c r="D12" s="34" t="str">
        <f>'Table  20-10-0083-01 (Retail)'!C51</f>
        <v>x</v>
      </c>
      <c r="E12" s="34" t="str">
        <f>'Table  20-10-0083-01 (Retail)'!D51</f>
        <v>x</v>
      </c>
      <c r="F12" s="34" t="s">
        <v>16</v>
      </c>
      <c r="G12" s="40" t="s">
        <v>16</v>
      </c>
      <c r="H12" s="35" t="s">
        <v>16</v>
      </c>
      <c r="I12" s="37" t="s">
        <v>16</v>
      </c>
      <c r="J12" s="36" t="s">
        <v>16</v>
      </c>
      <c r="K12" s="38"/>
      <c r="L12" s="39"/>
    </row>
    <row r="13" spans="2:12" x14ac:dyDescent="0.45">
      <c r="B13" s="25">
        <v>8</v>
      </c>
      <c r="C13" s="26" t="s">
        <v>17</v>
      </c>
      <c r="D13" s="34">
        <f>'Table  20-10-0083-01 (Retail)'!C52</f>
        <v>14421970</v>
      </c>
      <c r="E13" s="35">
        <f>'Table  20-10-0083-01 (Retail)'!C184</f>
        <v>9071004</v>
      </c>
      <c r="F13" s="35">
        <f>'Table  20-10-0083-01 (Retail)'!C250</f>
        <v>4454374</v>
      </c>
      <c r="G13" s="36">
        <f>'Table  20-10-0083-01 (Retail)'!C284/100</f>
        <v>0.371</v>
      </c>
      <c r="H13" s="35">
        <f t="shared" si="0"/>
        <v>13525378</v>
      </c>
      <c r="I13" s="37">
        <f t="shared" si="1"/>
        <v>896592</v>
      </c>
      <c r="J13" s="36">
        <f t="shared" si="2"/>
        <v>6.2168483223859157E-2</v>
      </c>
      <c r="K13" s="38"/>
      <c r="L13" s="39"/>
    </row>
    <row r="14" spans="2:12" x14ac:dyDescent="0.45">
      <c r="B14" s="25">
        <v>9</v>
      </c>
      <c r="C14" s="26" t="s">
        <v>18</v>
      </c>
      <c r="D14" s="34">
        <f>'Table  20-10-0083-01 (Retail)'!C53</f>
        <v>52472786</v>
      </c>
      <c r="E14" s="35">
        <f>'Table  20-10-0083-01 (Retail)'!C185</f>
        <v>35250534</v>
      </c>
      <c r="F14" s="35">
        <f>'Table  20-10-0083-01 (Retail)'!C251</f>
        <v>13727086</v>
      </c>
      <c r="G14" s="36">
        <f>'Table  20-10-0083-01 (Retail)'!C285/100</f>
        <v>0.32799999999999996</v>
      </c>
      <c r="H14" s="35">
        <f t="shared" si="0"/>
        <v>48977620</v>
      </c>
      <c r="I14" s="37">
        <f t="shared" si="1"/>
        <v>3495166</v>
      </c>
      <c r="J14" s="36">
        <f t="shared" si="2"/>
        <v>6.6609118105526166E-2</v>
      </c>
      <c r="K14" s="38"/>
      <c r="L14" s="39"/>
    </row>
    <row r="15" spans="2:12" x14ac:dyDescent="0.45">
      <c r="B15" s="25">
        <v>10</v>
      </c>
      <c r="C15" s="26" t="s">
        <v>19</v>
      </c>
      <c r="D15" s="34">
        <f>'Table  20-10-0083-01 (Retail)'!C54</f>
        <v>150731192</v>
      </c>
      <c r="E15" s="35">
        <f>'Table  20-10-0083-01 (Retail)'!C186</f>
        <v>106514371</v>
      </c>
      <c r="F15" s="35">
        <f>'Table  20-10-0083-01 (Retail)'!C252</f>
        <v>33345293</v>
      </c>
      <c r="G15" s="36">
        <f>'Table  20-10-0083-01 (Retail)'!C286/100</f>
        <v>0.29299999999999998</v>
      </c>
      <c r="H15" s="35">
        <f t="shared" si="0"/>
        <v>139859664</v>
      </c>
      <c r="I15" s="37">
        <f t="shared" si="1"/>
        <v>10871528</v>
      </c>
      <c r="J15" s="36">
        <f t="shared" si="2"/>
        <v>7.2125270527947524E-2</v>
      </c>
      <c r="K15" s="38"/>
      <c r="L15" s="39"/>
    </row>
    <row r="16" spans="2:12" x14ac:dyDescent="0.45">
      <c r="B16" s="25">
        <v>11</v>
      </c>
      <c r="C16" s="26" t="s">
        <v>20</v>
      </c>
      <c r="D16" s="34">
        <f>'Table  20-10-0083-01 (Retail)'!C55</f>
        <v>114331998</v>
      </c>
      <c r="E16" s="35">
        <f>'Table  20-10-0083-01 (Retail)'!C187</f>
        <v>84893628</v>
      </c>
      <c r="F16" s="35">
        <f>'Table  20-10-0083-01 (Retail)'!C253</f>
        <v>26017902</v>
      </c>
      <c r="G16" s="36">
        <f>'Table  20-10-0083-01 (Retail)'!C287/100</f>
        <v>0.25700000000000001</v>
      </c>
      <c r="H16" s="35">
        <f t="shared" si="0"/>
        <v>110911530</v>
      </c>
      <c r="I16" s="37">
        <f t="shared" si="1"/>
        <v>3420468</v>
      </c>
      <c r="J16" s="36">
        <f t="shared" si="2"/>
        <v>2.9916979146992602E-2</v>
      </c>
      <c r="K16" s="38"/>
      <c r="L16" s="39"/>
    </row>
    <row r="17" spans="2:12" x14ac:dyDescent="0.45">
      <c r="B17" s="25">
        <v>12</v>
      </c>
      <c r="C17" s="26" t="s">
        <v>21</v>
      </c>
      <c r="D17" s="34">
        <f>'Table  20-10-0083-01 (Retail)'!C56</f>
        <v>104514733</v>
      </c>
      <c r="E17" s="35">
        <f>'Table  20-10-0083-01 (Retail)'!C188</f>
        <v>77098067</v>
      </c>
      <c r="F17" s="35">
        <f>'Table  20-10-0083-01 (Retail)'!C254</f>
        <v>24412225</v>
      </c>
      <c r="G17" s="36">
        <f>'Table  20-10-0083-01 (Retail)'!C288/100</f>
        <v>0.26200000000000001</v>
      </c>
      <c r="H17" s="35">
        <f t="shared" si="0"/>
        <v>101510292</v>
      </c>
      <c r="I17" s="37">
        <f t="shared" si="1"/>
        <v>3004441</v>
      </c>
      <c r="J17" s="36">
        <f t="shared" si="2"/>
        <v>2.8746578723977605E-2</v>
      </c>
      <c r="K17" s="38"/>
      <c r="L17" s="39"/>
    </row>
    <row r="18" spans="2:12" x14ac:dyDescent="0.45">
      <c r="B18" s="25">
        <v>13</v>
      </c>
      <c r="C18" s="26" t="s">
        <v>22</v>
      </c>
      <c r="D18" s="34">
        <f>'Table  20-10-0083-01 (Retail)'!C57</f>
        <v>9817264</v>
      </c>
      <c r="E18" s="35">
        <f>'Table  20-10-0083-01 (Retail)'!C189</f>
        <v>7795561</v>
      </c>
      <c r="F18" s="35">
        <f>'Table  20-10-0083-01 (Retail)'!C255</f>
        <v>1605677</v>
      </c>
      <c r="G18" s="36">
        <f>'Table  20-10-0083-01 (Retail)'!C289/100</f>
        <v>0.20600000000000002</v>
      </c>
      <c r="H18" s="35">
        <f t="shared" si="0"/>
        <v>9401238</v>
      </c>
      <c r="I18" s="37">
        <f t="shared" si="1"/>
        <v>416026</v>
      </c>
      <c r="J18" s="36">
        <f t="shared" si="2"/>
        <v>4.237697998138789E-2</v>
      </c>
      <c r="K18" s="38"/>
      <c r="L18" s="39"/>
    </row>
    <row r="19" spans="2:12" x14ac:dyDescent="0.45">
      <c r="B19" s="25">
        <v>14</v>
      </c>
      <c r="C19" s="26" t="s">
        <v>23</v>
      </c>
      <c r="D19" s="34">
        <f>'Table  20-10-0083-01 (Retail)'!C58</f>
        <v>11312382</v>
      </c>
      <c r="E19" s="35">
        <f>'Table  20-10-0083-01 (Retail)'!C190</f>
        <v>6742516</v>
      </c>
      <c r="F19" s="35">
        <f>'Table  20-10-0083-01 (Retail)'!C256</f>
        <v>3827482</v>
      </c>
      <c r="G19" s="36">
        <f>'Table  20-10-0083-01 (Retail)'!C290/100</f>
        <v>0.40399999999999997</v>
      </c>
      <c r="H19" s="35">
        <f t="shared" si="0"/>
        <v>10569998</v>
      </c>
      <c r="I19" s="37">
        <f t="shared" si="1"/>
        <v>742384</v>
      </c>
      <c r="J19" s="36">
        <f t="shared" si="2"/>
        <v>6.5625789510997776E-2</v>
      </c>
      <c r="K19" s="38"/>
      <c r="L19" s="39"/>
    </row>
    <row r="20" spans="2:12" x14ac:dyDescent="0.45">
      <c r="B20" s="25">
        <v>15</v>
      </c>
      <c r="C20" s="26" t="s">
        <v>24</v>
      </c>
      <c r="D20" s="34">
        <f>'Table  20-10-0083-01 (Retail)'!C59</f>
        <v>25086812</v>
      </c>
      <c r="E20" s="35">
        <f>'Table  20-10-0083-01 (Retail)'!C191</f>
        <v>14878227</v>
      </c>
      <c r="F20" s="35">
        <f>'Table  20-10-0083-01 (Retail)'!C257</f>
        <v>3499909</v>
      </c>
      <c r="G20" s="36">
        <f>'Table  20-10-0083-01 (Retail)'!C291/100</f>
        <v>0.40700000000000003</v>
      </c>
      <c r="H20" s="35">
        <f t="shared" si="0"/>
        <v>18378136</v>
      </c>
      <c r="I20" s="37">
        <f t="shared" si="1"/>
        <v>6708676</v>
      </c>
      <c r="J20" s="36">
        <f t="shared" si="2"/>
        <v>0.26741843483340966</v>
      </c>
      <c r="K20" s="38"/>
      <c r="L20" s="39"/>
    </row>
    <row r="21" spans="2:12" x14ac:dyDescent="0.45">
      <c r="B21" s="25">
        <v>16</v>
      </c>
      <c r="C21" s="26" t="s">
        <v>25</v>
      </c>
      <c r="D21" s="34">
        <f>'Table  20-10-0083-01 (Retail)'!C60</f>
        <v>45515337</v>
      </c>
      <c r="E21" s="35">
        <f>'Table  20-10-0083-01 (Retail)'!C192</f>
        <v>29445819</v>
      </c>
      <c r="F21" s="35">
        <f>'Table  20-10-0083-01 (Retail)'!C258</f>
        <v>13048443</v>
      </c>
      <c r="G21" s="36">
        <f>'Table  20-10-0083-01 (Retail)'!C292/100</f>
        <v>0.35299999999999998</v>
      </c>
      <c r="H21" s="35">
        <f t="shared" si="0"/>
        <v>42494262</v>
      </c>
      <c r="I21" s="37">
        <f t="shared" si="1"/>
        <v>3021075</v>
      </c>
      <c r="J21" s="36">
        <f t="shared" si="2"/>
        <v>6.637487930716629E-2</v>
      </c>
      <c r="K21" s="38"/>
      <c r="L21" s="39"/>
    </row>
    <row r="22" spans="2:12" x14ac:dyDescent="0.45">
      <c r="B22" s="25">
        <v>17</v>
      </c>
      <c r="C22" s="26" t="s">
        <v>26</v>
      </c>
      <c r="D22" s="34">
        <f>'Table  20-10-0083-01 (Retail)'!C61</f>
        <v>25930803</v>
      </c>
      <c r="E22" s="35">
        <f>'Table  20-10-0083-01 (Retail)'!C193</f>
        <v>15070748</v>
      </c>
      <c r="F22" s="35">
        <f>'Table  20-10-0083-01 (Retail)'!C259</f>
        <v>8765228</v>
      </c>
      <c r="G22" s="36">
        <f>'Table  20-10-0083-01 (Retail)'!C293/100</f>
        <v>0.41899999999999998</v>
      </c>
      <c r="H22" s="35">
        <f t="shared" si="0"/>
        <v>23835976</v>
      </c>
      <c r="I22" s="37">
        <f t="shared" si="1"/>
        <v>2094827</v>
      </c>
      <c r="J22" s="36">
        <f t="shared" si="2"/>
        <v>8.0785273020661949E-2</v>
      </c>
      <c r="K22" s="38"/>
      <c r="L22" s="39"/>
    </row>
    <row r="23" spans="2:12" x14ac:dyDescent="0.45">
      <c r="B23" s="25">
        <v>18</v>
      </c>
      <c r="C23" s="26" t="s">
        <v>27</v>
      </c>
      <c r="D23" s="34">
        <f>'Table  20-10-0083-01 (Retail)'!C62</f>
        <v>16024933</v>
      </c>
      <c r="E23" s="35">
        <f>'Table  20-10-0083-01 (Retail)'!C194</f>
        <v>9573662</v>
      </c>
      <c r="F23" s="35">
        <f>'Table  20-10-0083-01 (Retail)'!C260</f>
        <v>5110084</v>
      </c>
      <c r="G23" s="36">
        <f>'Table  20-10-0083-01 (Retail)'!C294/100</f>
        <v>0.40299999999999997</v>
      </c>
      <c r="H23" s="35">
        <f t="shared" si="0"/>
        <v>14683746</v>
      </c>
      <c r="I23" s="37">
        <f t="shared" si="1"/>
        <v>1341187</v>
      </c>
      <c r="J23" s="36">
        <f t="shared" si="2"/>
        <v>8.3693766457557106E-2</v>
      </c>
      <c r="K23" s="38"/>
      <c r="L23" s="39"/>
    </row>
    <row r="24" spans="2:12" x14ac:dyDescent="0.45">
      <c r="B24" s="25">
        <v>19</v>
      </c>
      <c r="C24" s="26" t="s">
        <v>28</v>
      </c>
      <c r="D24" s="34">
        <f>'Table  20-10-0083-01 (Retail)'!C63</f>
        <v>9905870</v>
      </c>
      <c r="E24" s="35">
        <f>'Table  20-10-0083-01 (Retail)'!C195</f>
        <v>5497086</v>
      </c>
      <c r="F24" s="35">
        <f>'Table  20-10-0083-01 (Retail)'!C261</f>
        <v>3655144</v>
      </c>
      <c r="G24" s="36">
        <f>'Table  20-10-0083-01 (Retail)'!C295/100</f>
        <v>0.44500000000000001</v>
      </c>
      <c r="H24" s="35">
        <f t="shared" si="0"/>
        <v>9152230</v>
      </c>
      <c r="I24" s="37">
        <f t="shared" si="1"/>
        <v>753640</v>
      </c>
      <c r="J24" s="36">
        <f t="shared" si="2"/>
        <v>7.6080142380225063E-2</v>
      </c>
      <c r="K24" s="38"/>
      <c r="L24" s="39"/>
    </row>
    <row r="25" spans="2:12" x14ac:dyDescent="0.45">
      <c r="B25" s="25">
        <v>20</v>
      </c>
      <c r="C25" s="26" t="s">
        <v>29</v>
      </c>
      <c r="D25" s="34">
        <f>'Table  20-10-0083-01 (Retail)'!C64</f>
        <v>19584534</v>
      </c>
      <c r="E25" s="35">
        <f>'Table  20-10-0083-01 (Retail)'!C196</f>
        <v>14375071</v>
      </c>
      <c r="F25" s="35">
        <f>'Table  20-10-0083-01 (Retail)'!C262</f>
        <v>4283216</v>
      </c>
      <c r="G25" s="36">
        <f>'Table  20-10-0083-01 (Retail)'!C296/100</f>
        <v>0.26600000000000001</v>
      </c>
      <c r="H25" s="35">
        <f t="shared" si="0"/>
        <v>18658287</v>
      </c>
      <c r="I25" s="37">
        <f t="shared" si="1"/>
        <v>926247</v>
      </c>
      <c r="J25" s="36">
        <f t="shared" si="2"/>
        <v>4.7294819473366077E-2</v>
      </c>
      <c r="K25" s="38"/>
      <c r="L25" s="39"/>
    </row>
    <row r="26" spans="2:12" x14ac:dyDescent="0.45">
      <c r="B26" s="25">
        <v>21</v>
      </c>
      <c r="C26" s="26" t="s">
        <v>30</v>
      </c>
      <c r="D26" s="34">
        <f>'Table  20-10-0083-01 (Retail)'!C65</f>
        <v>99325949</v>
      </c>
      <c r="E26" s="35">
        <f>'Table  20-10-0083-01 (Retail)'!C197</f>
        <v>75603073</v>
      </c>
      <c r="F26" s="35">
        <f>'Table  20-10-0083-01 (Retail)'!C263</f>
        <v>17666787</v>
      </c>
      <c r="G26" s="36">
        <f>'Table  20-10-0083-01 (Retail)'!C297/100</f>
        <v>0.23899999999999999</v>
      </c>
      <c r="H26" s="35">
        <f t="shared" si="0"/>
        <v>93269860</v>
      </c>
      <c r="I26" s="37">
        <f t="shared" si="1"/>
        <v>6056089</v>
      </c>
      <c r="J26" s="36">
        <f t="shared" si="2"/>
        <v>6.097187150962937E-2</v>
      </c>
      <c r="K26" s="38"/>
      <c r="L26" s="39"/>
    </row>
    <row r="27" spans="2:12" x14ac:dyDescent="0.45">
      <c r="B27" s="25">
        <v>22</v>
      </c>
      <c r="C27" s="26" t="s">
        <v>31</v>
      </c>
      <c r="D27" s="34">
        <f>'Table  20-10-0083-01 (Retail)'!C66</f>
        <v>69052600</v>
      </c>
      <c r="E27" s="35">
        <f>'Table  20-10-0083-01 (Retail)'!C198</f>
        <v>43092004</v>
      </c>
      <c r="F27" s="35">
        <f>'Table  20-10-0083-01 (Retail)'!C264</f>
        <v>21903710</v>
      </c>
      <c r="G27" s="36">
        <f>'Table  20-10-0083-01 (Retail)'!C298/100</f>
        <v>0.376</v>
      </c>
      <c r="H27" s="35">
        <f t="shared" si="0"/>
        <v>64995714</v>
      </c>
      <c r="I27" s="37">
        <f t="shared" si="1"/>
        <v>4056886</v>
      </c>
      <c r="J27" s="36">
        <f t="shared" si="2"/>
        <v>5.8750662538412747E-2</v>
      </c>
      <c r="K27" s="38"/>
      <c r="L27" s="39"/>
    </row>
    <row r="28" spans="2:12" x14ac:dyDescent="0.45">
      <c r="B28" s="25">
        <v>23</v>
      </c>
      <c r="C28" s="26" t="s">
        <v>32</v>
      </c>
      <c r="D28" s="34">
        <f>'Table  20-10-0083-01 (Retail)'!C67</f>
        <v>91854455</v>
      </c>
      <c r="E28" s="35">
        <f>'Table  20-10-0083-01 (Retail)'!C199</f>
        <v>76676676</v>
      </c>
      <c r="F28" s="35">
        <f>'Table  20-10-0083-01 (Retail)'!C265</f>
        <v>8693348</v>
      </c>
      <c r="G28" s="36">
        <f>'Table  20-10-0083-01 (Retail)'!C299/100</f>
        <v>0.16500000000000001</v>
      </c>
      <c r="H28" s="35">
        <f t="shared" si="0"/>
        <v>85370024</v>
      </c>
      <c r="I28" s="37">
        <f t="shared" si="1"/>
        <v>6484431</v>
      </c>
      <c r="J28" s="36">
        <f t="shared" si="2"/>
        <v>7.0594627119610037E-2</v>
      </c>
      <c r="K28" s="38"/>
      <c r="L28" s="39"/>
    </row>
    <row r="29" spans="2:12" x14ac:dyDescent="0.45">
      <c r="B29" s="25">
        <v>24</v>
      </c>
      <c r="C29" s="26" t="s">
        <v>33</v>
      </c>
      <c r="D29" s="34">
        <f>'Table  20-10-0083-01 (Retail)'!C68</f>
        <v>83381438</v>
      </c>
      <c r="E29" s="35">
        <f>'Table  20-10-0083-01 (Retail)'!C200</f>
        <v>70010483</v>
      </c>
      <c r="F29" s="35">
        <f>'Table  20-10-0083-01 (Retail)'!C266</f>
        <v>7321259</v>
      </c>
      <c r="G29" s="36">
        <f>'Table  20-10-0083-01 (Retail)'!C300/100</f>
        <v>0.16</v>
      </c>
      <c r="H29" s="35">
        <f t="shared" si="0"/>
        <v>77331742</v>
      </c>
      <c r="I29" s="37">
        <f t="shared" si="1"/>
        <v>6049696</v>
      </c>
      <c r="J29" s="36">
        <f t="shared" si="2"/>
        <v>7.2554469497155952E-2</v>
      </c>
      <c r="K29" s="38"/>
      <c r="L29" s="39"/>
    </row>
    <row r="30" spans="2:12" x14ac:dyDescent="0.45">
      <c r="B30" s="25">
        <v>25</v>
      </c>
      <c r="C30" s="26" t="s">
        <v>34</v>
      </c>
      <c r="D30" s="34">
        <f>'Table  20-10-0083-01 (Retail)'!C69</f>
        <v>8473018</v>
      </c>
      <c r="E30" s="35">
        <f>'Table  20-10-0083-01 (Retail)'!C201</f>
        <v>6666192</v>
      </c>
      <c r="F30" s="35">
        <f>'Table  20-10-0083-01 (Retail)'!C267</f>
        <v>1372089</v>
      </c>
      <c r="G30" s="36">
        <f>'Table  20-10-0083-01 (Retail)'!C301/100</f>
        <v>0.21299999999999999</v>
      </c>
      <c r="H30" s="35">
        <f t="shared" si="0"/>
        <v>8038281</v>
      </c>
      <c r="I30" s="37">
        <f t="shared" si="1"/>
        <v>434737</v>
      </c>
      <c r="J30" s="36">
        <f t="shared" si="2"/>
        <v>5.1308400383428904E-2</v>
      </c>
      <c r="K30" s="38"/>
      <c r="L30" s="39"/>
    </row>
    <row r="31" spans="2:12" x14ac:dyDescent="0.45">
      <c r="B31" s="25">
        <v>26</v>
      </c>
      <c r="C31" s="26" t="s">
        <v>35</v>
      </c>
      <c r="D31" s="34">
        <f>'Table  20-10-0083-01 (Retail)'!C70</f>
        <v>45545086</v>
      </c>
      <c r="E31" s="35">
        <f>'Table  20-10-0083-01 (Retail)'!C202</f>
        <v>23455496</v>
      </c>
      <c r="F31" s="35">
        <f>'Table  20-10-0083-01 (Retail)'!C268</f>
        <v>17497909</v>
      </c>
      <c r="G31" s="36">
        <f>'Table  20-10-0083-01 (Retail)'!C302/100</f>
        <v>0.48499999999999999</v>
      </c>
      <c r="H31" s="35">
        <f t="shared" si="0"/>
        <v>40953405</v>
      </c>
      <c r="I31" s="37">
        <f t="shared" si="1"/>
        <v>4591681</v>
      </c>
      <c r="J31" s="36">
        <f t="shared" si="2"/>
        <v>0.10081616708331607</v>
      </c>
      <c r="K31" s="38"/>
      <c r="L31" s="39"/>
    </row>
    <row r="32" spans="2:12" x14ac:dyDescent="0.45">
      <c r="B32" s="25">
        <v>27</v>
      </c>
      <c r="C32" s="26" t="s">
        <v>36</v>
      </c>
      <c r="D32" s="34">
        <f>'Table  20-10-0083-01 (Retail)'!C71</f>
        <v>35602857</v>
      </c>
      <c r="E32" s="35">
        <f>'Table  20-10-0083-01 (Retail)'!C203</f>
        <v>18244615</v>
      </c>
      <c r="F32" s="35">
        <f>'Table  20-10-0083-01 (Retail)'!C269</f>
        <v>13882594</v>
      </c>
      <c r="G32" s="36">
        <f>'Table  20-10-0083-01 (Retail)'!C303/100</f>
        <v>0.48799999999999999</v>
      </c>
      <c r="H32" s="35">
        <f t="shared" si="0"/>
        <v>32127209</v>
      </c>
      <c r="I32" s="37">
        <f t="shared" si="1"/>
        <v>3475648</v>
      </c>
      <c r="J32" s="36">
        <f t="shared" si="2"/>
        <v>9.7622727299665868E-2</v>
      </c>
      <c r="K32" s="38"/>
      <c r="L32" s="39"/>
    </row>
    <row r="33" spans="2:12" x14ac:dyDescent="0.45">
      <c r="B33" s="25">
        <v>28</v>
      </c>
      <c r="C33" s="26" t="s">
        <v>37</v>
      </c>
      <c r="D33" s="34">
        <f>'Table  20-10-0083-01 (Retail)'!C72</f>
        <v>4507747</v>
      </c>
      <c r="E33" s="35">
        <f>'Table  20-10-0083-01 (Retail)'!C204</f>
        <v>2237455</v>
      </c>
      <c r="F33" s="35">
        <f>'Table  20-10-0083-01 (Retail)'!C270</f>
        <v>1762533</v>
      </c>
      <c r="G33" s="36">
        <f>'Table  20-10-0083-01 (Retail)'!C304/100</f>
        <v>0.504</v>
      </c>
      <c r="H33" s="35">
        <f t="shared" si="0"/>
        <v>3999988</v>
      </c>
      <c r="I33" s="37">
        <f t="shared" si="1"/>
        <v>507759</v>
      </c>
      <c r="J33" s="36">
        <f t="shared" si="2"/>
        <v>0.11264141487976144</v>
      </c>
      <c r="K33" s="38"/>
      <c r="L33" s="39"/>
    </row>
    <row r="34" spans="2:12" x14ac:dyDescent="0.45">
      <c r="B34" s="25">
        <v>29</v>
      </c>
      <c r="C34" s="26" t="s">
        <v>38</v>
      </c>
      <c r="D34" s="34">
        <f>'Table  20-10-0083-01 (Retail)'!C73</f>
        <v>5434481</v>
      </c>
      <c r="E34" s="35">
        <f>'Table  20-10-0083-01 (Retail)'!C205</f>
        <v>2973426</v>
      </c>
      <c r="F34" s="35">
        <f>'Table  20-10-0083-01 (Retail)'!C271</f>
        <v>1852782</v>
      </c>
      <c r="G34" s="36">
        <f>'Table  20-10-0083-01 (Retail)'!C305/100</f>
        <v>0.45299999999999996</v>
      </c>
      <c r="H34" s="35">
        <f t="shared" si="0"/>
        <v>4826208</v>
      </c>
      <c r="I34" s="37">
        <f t="shared" si="1"/>
        <v>608273</v>
      </c>
      <c r="J34" s="36">
        <f t="shared" si="2"/>
        <v>0.11192844358090497</v>
      </c>
      <c r="K34" s="38"/>
      <c r="L34" s="39"/>
    </row>
    <row r="35" spans="2:12" x14ac:dyDescent="0.45">
      <c r="B35" s="25">
        <v>30</v>
      </c>
      <c r="C35" s="26" t="s">
        <v>39</v>
      </c>
      <c r="D35" s="34">
        <f>'Table  20-10-0083-01 (Retail)'!C74</f>
        <v>49388196</v>
      </c>
      <c r="E35" s="35">
        <f>'Table  20-10-0083-01 (Retail)'!C206</f>
        <v>29459980</v>
      </c>
      <c r="F35" s="35">
        <f>'Table  20-10-0083-01 (Retail)'!C272</f>
        <v>16030310</v>
      </c>
      <c r="G35" s="36">
        <f>'Table  20-10-0083-01 (Retail)'!C306/100</f>
        <v>0.40399999999999997</v>
      </c>
      <c r="H35" s="35">
        <f t="shared" si="0"/>
        <v>45490290</v>
      </c>
      <c r="I35" s="37">
        <f t="shared" si="1"/>
        <v>3897906</v>
      </c>
      <c r="J35" s="36">
        <f t="shared" si="2"/>
        <v>7.8923838400576526E-2</v>
      </c>
      <c r="K35" s="38"/>
      <c r="L35" s="39"/>
    </row>
    <row r="36" spans="2:12" x14ac:dyDescent="0.45">
      <c r="B36" s="25">
        <v>31</v>
      </c>
      <c r="C36" s="26" t="s">
        <v>40</v>
      </c>
      <c r="D36" s="34">
        <f>'Table  20-10-0083-01 (Retail)'!C75</f>
        <v>17457795</v>
      </c>
      <c r="E36" s="35">
        <f>'Table  20-10-0083-01 (Retail)'!C207</f>
        <v>10490256</v>
      </c>
      <c r="F36" s="35">
        <f>'Table  20-10-0083-01 (Retail)'!C273</f>
        <v>5690844</v>
      </c>
      <c r="G36" s="36">
        <f>'Table  20-10-0083-01 (Retail)'!C307/100</f>
        <v>0.39899999999999997</v>
      </c>
      <c r="H36" s="35">
        <f t="shared" si="0"/>
        <v>16181100</v>
      </c>
      <c r="I36" s="37">
        <f t="shared" si="1"/>
        <v>1276695</v>
      </c>
      <c r="J36" s="36">
        <f t="shared" si="2"/>
        <v>7.3130369556980129E-2</v>
      </c>
      <c r="K36" s="38"/>
      <c r="L36" s="39"/>
    </row>
    <row r="37" spans="2:12" x14ac:dyDescent="0.45">
      <c r="B37" s="25">
        <v>32</v>
      </c>
      <c r="C37" s="26" t="s">
        <v>41</v>
      </c>
      <c r="D37" s="34">
        <f>'Table  20-10-0083-01 (Retail)'!C76</f>
        <v>31930402</v>
      </c>
      <c r="E37" s="35">
        <f>'Table  20-10-0083-01 (Retail)'!C208</f>
        <v>18969724</v>
      </c>
      <c r="F37" s="35">
        <f>'Table  20-10-0083-01 (Retail)'!C274</f>
        <v>10339465</v>
      </c>
      <c r="G37" s="36" t="s">
        <v>16</v>
      </c>
      <c r="H37" s="35">
        <f t="shared" si="0"/>
        <v>29309189</v>
      </c>
      <c r="I37" s="37">
        <f t="shared" si="1"/>
        <v>2621213</v>
      </c>
      <c r="J37" s="36">
        <f t="shared" si="2"/>
        <v>8.2091450023084586E-2</v>
      </c>
      <c r="K37" s="38"/>
      <c r="L37" s="39"/>
    </row>
    <row r="38" spans="2:12" x14ac:dyDescent="0.45">
      <c r="B38" s="25">
        <v>33</v>
      </c>
      <c r="C38" s="26" t="s">
        <v>42</v>
      </c>
      <c r="D38" s="34">
        <f>'Table  20-10-0083-01 (Retail)'!C77</f>
        <v>4683159</v>
      </c>
      <c r="E38" s="35" t="str">
        <f>'Table  20-10-0083-01 (Retail)'!C209</f>
        <v>F</v>
      </c>
      <c r="F38" s="35" t="str">
        <f>'Table  20-10-0083-01 (Retail)'!C275</f>
        <v>F</v>
      </c>
      <c r="G38" s="36" t="s">
        <v>43</v>
      </c>
      <c r="H38" s="35" t="s">
        <v>43</v>
      </c>
      <c r="I38" s="37" t="s">
        <v>43</v>
      </c>
      <c r="J38" s="36" t="s">
        <v>43</v>
      </c>
      <c r="K38" s="38"/>
      <c r="L38" s="39"/>
    </row>
    <row r="42" spans="2:12" x14ac:dyDescent="0.45">
      <c r="B42" s="23" t="s">
        <v>127</v>
      </c>
      <c r="C42" s="23"/>
      <c r="D42" s="23"/>
      <c r="E42" s="23"/>
      <c r="F42" s="23"/>
      <c r="G42" s="23"/>
      <c r="H42" s="23"/>
      <c r="I42" s="23"/>
      <c r="J42" s="23"/>
    </row>
    <row r="43" spans="2:12" x14ac:dyDescent="0.45">
      <c r="B43" s="23" t="s">
        <v>111</v>
      </c>
      <c r="C43" s="23"/>
      <c r="D43" s="23"/>
      <c r="E43" s="23"/>
      <c r="F43" s="23"/>
      <c r="G43" s="23"/>
      <c r="H43" s="23"/>
      <c r="I43" s="23"/>
      <c r="J43" s="23"/>
    </row>
    <row r="44" spans="2:12" x14ac:dyDescent="0.45">
      <c r="B44" s="24"/>
      <c r="C44" s="24" t="s">
        <v>112</v>
      </c>
      <c r="D44" s="24" t="s">
        <v>113</v>
      </c>
      <c r="E44" s="24" t="s">
        <v>114</v>
      </c>
      <c r="F44" s="24" t="s">
        <v>115</v>
      </c>
      <c r="G44" s="24" t="s">
        <v>116</v>
      </c>
      <c r="H44" s="24" t="s">
        <v>43</v>
      </c>
      <c r="I44" s="24" t="s">
        <v>117</v>
      </c>
      <c r="J44" s="24" t="s">
        <v>118</v>
      </c>
    </row>
    <row r="45" spans="2:12" ht="21.4" x14ac:dyDescent="0.45">
      <c r="B45" s="25">
        <v>1</v>
      </c>
      <c r="C45" s="24"/>
      <c r="D45" s="27" t="s">
        <v>119</v>
      </c>
      <c r="E45" s="27" t="s">
        <v>120</v>
      </c>
      <c r="F45" s="27" t="s">
        <v>121</v>
      </c>
      <c r="G45" s="27" t="s">
        <v>122</v>
      </c>
      <c r="H45" s="27" t="s">
        <v>123</v>
      </c>
      <c r="I45" s="27" t="s">
        <v>124</v>
      </c>
      <c r="J45" s="27" t="s">
        <v>125</v>
      </c>
    </row>
    <row r="46" spans="2:12" x14ac:dyDescent="0.45">
      <c r="B46" s="25">
        <v>2</v>
      </c>
      <c r="C46" s="28" t="s">
        <v>126</v>
      </c>
      <c r="D46" s="34">
        <f>'Table  20-10-0083-01 (Retail)'!D46</f>
        <v>839760355</v>
      </c>
      <c r="E46" s="35">
        <f>'Table  20-10-0083-01 (Retail)'!D178</f>
        <v>613387424</v>
      </c>
      <c r="F46" s="35">
        <f>'Table  20-10-0083-01 (Retail)'!D244</f>
        <v>176276448</v>
      </c>
      <c r="G46" s="36">
        <f>'Table  20-10-0083-01 (Retail)'!D278/100</f>
        <v>0.27</v>
      </c>
      <c r="H46" s="35">
        <f>E46+F46</f>
        <v>789663872</v>
      </c>
      <c r="I46" s="37">
        <f>D46-H46</f>
        <v>50096483</v>
      </c>
      <c r="J46" s="36">
        <f>I46/D46</f>
        <v>5.9655689509181459E-2</v>
      </c>
      <c r="K46" s="41"/>
      <c r="L46" s="42"/>
    </row>
    <row r="47" spans="2:12" x14ac:dyDescent="0.45">
      <c r="B47" s="25">
        <v>3</v>
      </c>
      <c r="C47" s="26" t="s">
        <v>11</v>
      </c>
      <c r="D47" s="34">
        <f>'Table  20-10-0083-01 (Retail)'!D47</f>
        <v>228771144</v>
      </c>
      <c r="E47" s="35">
        <f>'Table  20-10-0083-01 (Retail)'!D179</f>
        <v>189272547</v>
      </c>
      <c r="F47" s="35">
        <f>'Table  20-10-0083-01 (Retail)'!D245</f>
        <v>30287848</v>
      </c>
      <c r="G47" s="36">
        <f>'Table  20-10-0083-01 (Retail)'!D279/100</f>
        <v>0.17300000000000001</v>
      </c>
      <c r="H47" s="35">
        <f t="shared" ref="H47:H76" si="3">E47+F47</f>
        <v>219560395</v>
      </c>
      <c r="I47" s="37">
        <f t="shared" ref="I47:I50" si="4">D47-H47</f>
        <v>9210749</v>
      </c>
      <c r="J47" s="36">
        <f t="shared" ref="J47:J76" si="5">I47/D47</f>
        <v>4.0261847884102024E-2</v>
      </c>
      <c r="K47" s="41"/>
      <c r="L47" s="42"/>
    </row>
    <row r="48" spans="2:12" x14ac:dyDescent="0.45">
      <c r="B48" s="25">
        <v>4</v>
      </c>
      <c r="C48" s="26" t="s">
        <v>12</v>
      </c>
      <c r="D48" s="34">
        <f>'Table  20-10-0083-01 (Retail)'!D48</f>
        <v>198160614</v>
      </c>
      <c r="E48" s="35">
        <f>'Table  20-10-0083-01 (Retail)'!D180</f>
        <v>168181320</v>
      </c>
      <c r="F48" s="35">
        <f>'Table  20-10-0083-01 (Retail)'!D246</f>
        <v>22677148</v>
      </c>
      <c r="G48" s="36">
        <f>'Table  20-10-0083-01 (Retail)'!D280/100</f>
        <v>0.151</v>
      </c>
      <c r="H48" s="35">
        <f t="shared" si="3"/>
        <v>190858468</v>
      </c>
      <c r="I48" s="37">
        <f t="shared" si="4"/>
        <v>7302146</v>
      </c>
      <c r="J48" s="36">
        <f t="shared" si="5"/>
        <v>3.6849633499823529E-2</v>
      </c>
      <c r="K48" s="41"/>
      <c r="L48" s="42"/>
    </row>
    <row r="49" spans="2:12" x14ac:dyDescent="0.45">
      <c r="B49" s="25">
        <v>5</v>
      </c>
      <c r="C49" s="26" t="s">
        <v>13</v>
      </c>
      <c r="D49" s="34">
        <f>'Table  20-10-0083-01 (Retail)'!D49</f>
        <v>176618233</v>
      </c>
      <c r="E49" s="35">
        <f>'Table  20-10-0083-01 (Retail)'!D181</f>
        <v>149504112</v>
      </c>
      <c r="F49" s="35">
        <f>'Table  20-10-0083-01 (Retail)'!D247</f>
        <v>20312757</v>
      </c>
      <c r="G49" s="36">
        <f>'Table  20-10-0083-01 (Retail)'!D281/100</f>
        <v>0.154</v>
      </c>
      <c r="H49" s="35">
        <f t="shared" si="3"/>
        <v>169816869</v>
      </c>
      <c r="I49" s="37">
        <f t="shared" si="4"/>
        <v>6801364</v>
      </c>
      <c r="J49" s="36">
        <f t="shared" si="5"/>
        <v>3.8508844101050425E-2</v>
      </c>
      <c r="K49" s="41"/>
      <c r="L49" s="42"/>
    </row>
    <row r="50" spans="2:12" x14ac:dyDescent="0.45">
      <c r="B50" s="25">
        <v>6</v>
      </c>
      <c r="C50" s="26" t="s">
        <v>14</v>
      </c>
      <c r="D50" s="34">
        <f>'Table  20-10-0083-01 (Retail)'!D50</f>
        <v>21542380</v>
      </c>
      <c r="E50" s="35">
        <f>'Table  20-10-0083-01 (Retail)'!D182</f>
        <v>18677209</v>
      </c>
      <c r="F50" s="35">
        <f>'Table  20-10-0083-01 (Retail)'!D248</f>
        <v>2364392</v>
      </c>
      <c r="G50" s="36">
        <f>'Table  20-10-0083-01 (Retail)'!D282/100</f>
        <v>0.13300000000000001</v>
      </c>
      <c r="H50" s="35">
        <f t="shared" si="3"/>
        <v>21041601</v>
      </c>
      <c r="I50" s="37">
        <f t="shared" si="4"/>
        <v>500779</v>
      </c>
      <c r="J50" s="36">
        <f t="shared" si="5"/>
        <v>2.3246224419028908E-2</v>
      </c>
      <c r="K50" s="41"/>
      <c r="L50" s="42"/>
    </row>
    <row r="51" spans="2:12" x14ac:dyDescent="0.45">
      <c r="B51" s="25">
        <v>7</v>
      </c>
      <c r="C51" s="26" t="s">
        <v>15</v>
      </c>
      <c r="D51" s="34" t="str">
        <f>'Table  20-10-0083-01 (Retail)'!D51</f>
        <v>x</v>
      </c>
      <c r="E51" s="35" t="str">
        <f>'Table  20-10-0083-01 (Retail)'!D183</f>
        <v>x</v>
      </c>
      <c r="F51" s="35" t="str">
        <f>'Table  20-10-0083-01 (Retail)'!D249</f>
        <v>x</v>
      </c>
      <c r="G51" s="36" t="s">
        <v>16</v>
      </c>
      <c r="H51" s="35" t="s">
        <v>16</v>
      </c>
      <c r="I51" s="37" t="s">
        <v>16</v>
      </c>
      <c r="J51" s="36" t="s">
        <v>16</v>
      </c>
      <c r="K51" s="41"/>
      <c r="L51" s="42"/>
    </row>
    <row r="52" spans="2:12" x14ac:dyDescent="0.45">
      <c r="B52" s="25">
        <v>8</v>
      </c>
      <c r="C52" s="26" t="s">
        <v>17</v>
      </c>
      <c r="D52" s="34">
        <f>'Table  20-10-0083-01 (Retail)'!D52</f>
        <v>15399542</v>
      </c>
      <c r="E52" s="35">
        <f>'Table  20-10-0083-01 (Retail)'!D184</f>
        <v>9693431</v>
      </c>
      <c r="F52" s="35">
        <f>'Table  20-10-0083-01 (Retail)'!D250</f>
        <v>4642501</v>
      </c>
      <c r="G52" s="36">
        <f>'Table  20-10-0083-01 (Retail)'!D284/100</f>
        <v>0.371</v>
      </c>
      <c r="H52" s="35">
        <f t="shared" si="3"/>
        <v>14335932</v>
      </c>
      <c r="I52" s="37">
        <f t="shared" ref="I52:I76" si="6">D52-H52</f>
        <v>1063610</v>
      </c>
      <c r="J52" s="36">
        <f t="shared" si="5"/>
        <v>6.9067638505093204E-2</v>
      </c>
      <c r="K52" s="41"/>
      <c r="L52" s="42"/>
    </row>
    <row r="53" spans="2:12" x14ac:dyDescent="0.45">
      <c r="B53" s="25">
        <v>9</v>
      </c>
      <c r="C53" s="26" t="s">
        <v>18</v>
      </c>
      <c r="D53" s="34">
        <f>'Table  20-10-0083-01 (Retail)'!D53</f>
        <v>48877308</v>
      </c>
      <c r="E53" s="35">
        <f>'Table  20-10-0083-01 (Retail)'!D185</f>
        <v>32704355</v>
      </c>
      <c r="F53" s="35">
        <f>'Table  20-10-0083-01 (Retail)'!D251</f>
        <v>13232414</v>
      </c>
      <c r="G53" s="36">
        <f>'Table  20-10-0083-01 (Retail)'!D285/100</f>
        <v>0.33100000000000002</v>
      </c>
      <c r="H53" s="35">
        <f t="shared" si="3"/>
        <v>45936769</v>
      </c>
      <c r="I53" s="37">
        <f t="shared" si="6"/>
        <v>2940539</v>
      </c>
      <c r="J53" s="36">
        <f t="shared" si="5"/>
        <v>6.016163983499255E-2</v>
      </c>
      <c r="K53" s="41"/>
      <c r="L53" s="42"/>
    </row>
    <row r="54" spans="2:12" x14ac:dyDescent="0.45">
      <c r="B54" s="25">
        <v>10</v>
      </c>
      <c r="C54" s="26" t="s">
        <v>19</v>
      </c>
      <c r="D54" s="34">
        <f>'Table  20-10-0083-01 (Retail)'!D54</f>
        <v>156404323</v>
      </c>
      <c r="E54" s="35">
        <f>'Table  20-10-0083-01 (Retail)'!D186</f>
        <v>110742739</v>
      </c>
      <c r="F54" s="35">
        <f>'Table  20-10-0083-01 (Retail)'!D252</f>
        <v>34688031</v>
      </c>
      <c r="G54" s="36">
        <f>'Table  20-10-0083-01 (Retail)'!D286/100</f>
        <v>0.29199999999999998</v>
      </c>
      <c r="H54" s="35">
        <f t="shared" si="3"/>
        <v>145430770</v>
      </c>
      <c r="I54" s="37">
        <f t="shared" si="6"/>
        <v>10973553</v>
      </c>
      <c r="J54" s="36">
        <f t="shared" si="5"/>
        <v>7.0161443044000779E-2</v>
      </c>
      <c r="K54" s="41"/>
      <c r="L54" s="42"/>
    </row>
    <row r="55" spans="2:12" x14ac:dyDescent="0.45">
      <c r="B55" s="25">
        <v>11</v>
      </c>
      <c r="C55" s="26" t="s">
        <v>20</v>
      </c>
      <c r="D55" s="34">
        <f>'Table  20-10-0083-01 (Retail)'!D55</f>
        <v>120214126</v>
      </c>
      <c r="E55" s="35">
        <f>'Table  20-10-0083-01 (Retail)'!D187</f>
        <v>89164240</v>
      </c>
      <c r="F55" s="35">
        <f>'Table  20-10-0083-01 (Retail)'!D253</f>
        <v>27319911</v>
      </c>
      <c r="G55" s="36">
        <f>'Table  20-10-0083-01 (Retail)'!D287/100</f>
        <v>0.25800000000000001</v>
      </c>
      <c r="H55" s="35">
        <f t="shared" si="3"/>
        <v>116484151</v>
      </c>
      <c r="I55" s="37">
        <f t="shared" si="6"/>
        <v>3729975</v>
      </c>
      <c r="J55" s="36">
        <f t="shared" si="5"/>
        <v>3.1027759582929547E-2</v>
      </c>
      <c r="K55" s="41"/>
      <c r="L55" s="42"/>
    </row>
    <row r="56" spans="2:12" x14ac:dyDescent="0.45">
      <c r="B56" s="25">
        <v>12</v>
      </c>
      <c r="C56" s="26" t="s">
        <v>21</v>
      </c>
      <c r="D56" s="34">
        <f>'Table  20-10-0083-01 (Retail)'!D56</f>
        <v>110450969</v>
      </c>
      <c r="E56" s="35">
        <f>'Table  20-10-0083-01 (Retail)'!D188</f>
        <v>81381290</v>
      </c>
      <c r="F56" s="35">
        <f>'Table  20-10-0083-01 (Retail)'!D254</f>
        <v>25724968</v>
      </c>
      <c r="G56" s="36">
        <f>'Table  20-10-0083-01 (Retail)'!D288/100</f>
        <v>0.26300000000000001</v>
      </c>
      <c r="H56" s="35">
        <f t="shared" si="3"/>
        <v>107106258</v>
      </c>
      <c r="I56" s="37">
        <f t="shared" si="6"/>
        <v>3344711</v>
      </c>
      <c r="J56" s="36">
        <f t="shared" si="5"/>
        <v>3.0282314680281346E-2</v>
      </c>
      <c r="K56" s="41"/>
      <c r="L56" s="42"/>
    </row>
    <row r="57" spans="2:12" x14ac:dyDescent="0.45">
      <c r="B57" s="25">
        <v>13</v>
      </c>
      <c r="C57" s="26" t="s">
        <v>22</v>
      </c>
      <c r="D57" s="34">
        <f>'Table  20-10-0083-01 (Retail)'!D57</f>
        <v>9763158</v>
      </c>
      <c r="E57" s="35">
        <f>'Table  20-10-0083-01 (Retail)'!D189</f>
        <v>7782950</v>
      </c>
      <c r="F57" s="35">
        <f>'Table  20-10-0083-01 (Retail)'!D255</f>
        <v>1594943</v>
      </c>
      <c r="G57" s="36">
        <f>'Table  20-10-0083-01 (Retail)'!D289/100</f>
        <v>0.20300000000000001</v>
      </c>
      <c r="H57" s="35">
        <f t="shared" si="3"/>
        <v>9377893</v>
      </c>
      <c r="I57" s="37">
        <f t="shared" si="6"/>
        <v>385265</v>
      </c>
      <c r="J57" s="36">
        <f t="shared" si="5"/>
        <v>3.9461104695837149E-2</v>
      </c>
      <c r="K57" s="41"/>
      <c r="L57" s="42"/>
    </row>
    <row r="58" spans="2:12" x14ac:dyDescent="0.45">
      <c r="B58" s="25">
        <v>14</v>
      </c>
      <c r="C58" s="26" t="s">
        <v>23</v>
      </c>
      <c r="D58" s="34">
        <f>'Table  20-10-0083-01 (Retail)'!D58</f>
        <v>10868736</v>
      </c>
      <c r="E58" s="35">
        <f>'Table  20-10-0083-01 (Retail)'!D190</f>
        <v>6476520</v>
      </c>
      <c r="F58" s="35">
        <f>'Table  20-10-0083-01 (Retail)'!D256</f>
        <v>3733606</v>
      </c>
      <c r="G58" s="36">
        <f>'Table  20-10-0083-01 (Retail)'!D290/100</f>
        <v>0.40399999999999997</v>
      </c>
      <c r="H58" s="35">
        <f t="shared" si="3"/>
        <v>10210126</v>
      </c>
      <c r="I58" s="37">
        <f t="shared" si="6"/>
        <v>658610</v>
      </c>
      <c r="J58" s="36">
        <f t="shared" si="5"/>
        <v>6.0596742804315054E-2</v>
      </c>
      <c r="K58" s="41"/>
      <c r="L58" s="42"/>
    </row>
    <row r="59" spans="2:12" x14ac:dyDescent="0.45">
      <c r="B59" s="25">
        <v>15</v>
      </c>
      <c r="C59" s="26" t="s">
        <v>24</v>
      </c>
      <c r="D59" s="34">
        <f>'Table  20-10-0083-01 (Retail)'!D59</f>
        <v>25321461</v>
      </c>
      <c r="E59" s="35">
        <f>'Table  20-10-0083-01 (Retail)'!D191</f>
        <v>15101979</v>
      </c>
      <c r="F59" s="35">
        <f>'Table  20-10-0083-01 (Retail)'!D257</f>
        <v>3634514</v>
      </c>
      <c r="G59" s="36">
        <f>'Table  20-10-0083-01 (Retail)'!D291/100</f>
        <v>0.40399999999999997</v>
      </c>
      <c r="H59" s="35">
        <f t="shared" si="3"/>
        <v>18736493</v>
      </c>
      <c r="I59" s="37">
        <f t="shared" si="6"/>
        <v>6584968</v>
      </c>
      <c r="J59" s="36">
        <f t="shared" si="5"/>
        <v>0.26005482069142849</v>
      </c>
      <c r="K59" s="41"/>
      <c r="L59" s="42"/>
    </row>
    <row r="60" spans="2:12" x14ac:dyDescent="0.45">
      <c r="B60" s="25">
        <v>16</v>
      </c>
      <c r="C60" s="26" t="s">
        <v>25</v>
      </c>
      <c r="D60" s="34">
        <f>'Table  20-10-0083-01 (Retail)'!D60</f>
        <v>45743437</v>
      </c>
      <c r="E60" s="35">
        <f>'Table  20-10-0083-01 (Retail)'!D192</f>
        <v>29891026</v>
      </c>
      <c r="F60" s="35">
        <f>'Table  20-10-0083-01 (Retail)'!D258</f>
        <v>13183716</v>
      </c>
      <c r="G60" s="36">
        <f>'Table  20-10-0083-01 (Retail)'!D292/100</f>
        <v>0.34700000000000003</v>
      </c>
      <c r="H60" s="35">
        <f t="shared" si="3"/>
        <v>43074742</v>
      </c>
      <c r="I60" s="37">
        <f t="shared" si="6"/>
        <v>2668695</v>
      </c>
      <c r="J60" s="36">
        <f t="shared" si="5"/>
        <v>5.8340500299529308E-2</v>
      </c>
      <c r="K60" s="41"/>
      <c r="L60" s="42"/>
    </row>
    <row r="61" spans="2:12" x14ac:dyDescent="0.45">
      <c r="B61" s="25">
        <v>17</v>
      </c>
      <c r="C61" s="26" t="s">
        <v>26</v>
      </c>
      <c r="D61" s="34">
        <f>'Table  20-10-0083-01 (Retail)'!D61</f>
        <v>24595679</v>
      </c>
      <c r="E61" s="35">
        <f>'Table  20-10-0083-01 (Retail)'!D193</f>
        <v>14511658</v>
      </c>
      <c r="F61" s="35">
        <f>'Table  20-10-0083-01 (Retail)'!D259</f>
        <v>8407073</v>
      </c>
      <c r="G61" s="36">
        <f>'Table  20-10-0083-01 (Retail)'!D293/100</f>
        <v>0.41</v>
      </c>
      <c r="H61" s="35">
        <f t="shared" si="3"/>
        <v>22918731</v>
      </c>
      <c r="I61" s="37">
        <f t="shared" si="6"/>
        <v>1676948</v>
      </c>
      <c r="J61" s="36">
        <f t="shared" si="5"/>
        <v>6.8180593835201697E-2</v>
      </c>
      <c r="K61" s="41"/>
      <c r="L61" s="42"/>
    </row>
    <row r="62" spans="2:12" x14ac:dyDescent="0.45">
      <c r="B62" s="25">
        <v>18</v>
      </c>
      <c r="C62" s="26" t="s">
        <v>27</v>
      </c>
      <c r="D62" s="34">
        <f>'Table  20-10-0083-01 (Retail)'!D62</f>
        <v>15496556</v>
      </c>
      <c r="E62" s="35">
        <f>'Table  20-10-0083-01 (Retail)'!D194</f>
        <v>9405184</v>
      </c>
      <c r="F62" s="35">
        <f>'Table  20-10-0083-01 (Retail)'!D260</f>
        <v>5008923</v>
      </c>
      <c r="G62" s="36">
        <f>'Table  20-10-0083-01 (Retail)'!D294/100</f>
        <v>0.39299999999999996</v>
      </c>
      <c r="H62" s="35">
        <f t="shared" si="3"/>
        <v>14414107</v>
      </c>
      <c r="I62" s="37">
        <f t="shared" si="6"/>
        <v>1082449</v>
      </c>
      <c r="J62" s="36">
        <f t="shared" si="5"/>
        <v>6.9850939783007271E-2</v>
      </c>
      <c r="K62" s="41"/>
      <c r="L62" s="42"/>
    </row>
    <row r="63" spans="2:12" x14ac:dyDescent="0.45">
      <c r="B63" s="25">
        <v>19</v>
      </c>
      <c r="C63" s="26" t="s">
        <v>28</v>
      </c>
      <c r="D63" s="34">
        <f>'Table  20-10-0083-01 (Retail)'!D63</f>
        <v>9099123</v>
      </c>
      <c r="E63" s="35">
        <f>'Table  20-10-0083-01 (Retail)'!D195</f>
        <v>5106474</v>
      </c>
      <c r="F63" s="35">
        <f>'Table  20-10-0083-01 (Retail)'!D261</f>
        <v>3398149</v>
      </c>
      <c r="G63" s="36">
        <f>'Table  20-10-0083-01 (Retail)'!D295/100</f>
        <v>0.439</v>
      </c>
      <c r="H63" s="35">
        <f t="shared" si="3"/>
        <v>8504623</v>
      </c>
      <c r="I63" s="37">
        <f t="shared" si="6"/>
        <v>594500</v>
      </c>
      <c r="J63" s="36">
        <f t="shared" si="5"/>
        <v>6.5335966993742139E-2</v>
      </c>
      <c r="K63" s="41"/>
      <c r="L63" s="42"/>
    </row>
    <row r="64" spans="2:12" x14ac:dyDescent="0.45">
      <c r="B64" s="25">
        <v>20</v>
      </c>
      <c r="C64" s="26" t="s">
        <v>29</v>
      </c>
      <c r="D64" s="34">
        <f>'Table  20-10-0083-01 (Retail)'!D64</f>
        <v>21147758</v>
      </c>
      <c r="E64" s="35">
        <f>'Table  20-10-0083-01 (Retail)'!D196</f>
        <v>15379368</v>
      </c>
      <c r="F64" s="35">
        <f>'Table  20-10-0083-01 (Retail)'!D262</f>
        <v>4776643</v>
      </c>
      <c r="G64" s="36">
        <f>'Table  20-10-0083-01 (Retail)'!D296/100</f>
        <v>0.27300000000000002</v>
      </c>
      <c r="H64" s="35">
        <f t="shared" si="3"/>
        <v>20156011</v>
      </c>
      <c r="I64" s="37">
        <f t="shared" si="6"/>
        <v>991747</v>
      </c>
      <c r="J64" s="36">
        <f t="shared" si="5"/>
        <v>4.6896082317567658E-2</v>
      </c>
      <c r="K64" s="41"/>
      <c r="L64" s="42"/>
    </row>
    <row r="65" spans="2:12" x14ac:dyDescent="0.45">
      <c r="B65" s="25">
        <v>21</v>
      </c>
      <c r="C65" s="26" t="s">
        <v>30</v>
      </c>
      <c r="D65" s="34">
        <f>'Table  20-10-0083-01 (Retail)'!D65</f>
        <v>103799227</v>
      </c>
      <c r="E65" s="35">
        <f>'Table  20-10-0083-01 (Retail)'!D197</f>
        <v>78866897</v>
      </c>
      <c r="F65" s="35">
        <f>'Table  20-10-0083-01 (Retail)'!D263</f>
        <v>18338192</v>
      </c>
      <c r="G65" s="36">
        <f>'Table  20-10-0083-01 (Retail)'!D297/100</f>
        <v>0.24</v>
      </c>
      <c r="H65" s="35">
        <f t="shared" si="3"/>
        <v>97205089</v>
      </c>
      <c r="I65" s="37">
        <f t="shared" si="6"/>
        <v>6594138</v>
      </c>
      <c r="J65" s="36">
        <f t="shared" si="5"/>
        <v>6.352781413295111E-2</v>
      </c>
      <c r="K65" s="41"/>
      <c r="L65" s="42"/>
    </row>
    <row r="66" spans="2:12" x14ac:dyDescent="0.45">
      <c r="B66" s="25">
        <v>22</v>
      </c>
      <c r="C66" s="26" t="s">
        <v>31</v>
      </c>
      <c r="D66" s="34">
        <f>'Table  20-10-0083-01 (Retail)'!D66</f>
        <v>76008997</v>
      </c>
      <c r="E66" s="35">
        <f>'Table  20-10-0083-01 (Retail)'!D198</f>
        <v>47705862</v>
      </c>
      <c r="F66" s="35">
        <f>'Table  20-10-0083-01 (Retail)'!D264</f>
        <v>23965408</v>
      </c>
      <c r="G66" s="36">
        <f>'Table  20-10-0083-01 (Retail)'!D298/100</f>
        <v>0.37200000000000005</v>
      </c>
      <c r="H66" s="35">
        <f t="shared" si="3"/>
        <v>71671270</v>
      </c>
      <c r="I66" s="37">
        <f t="shared" si="6"/>
        <v>4337727</v>
      </c>
      <c r="J66" s="36">
        <f t="shared" si="5"/>
        <v>5.7068599392253526E-2</v>
      </c>
      <c r="K66" s="41"/>
      <c r="L66" s="42"/>
    </row>
    <row r="67" spans="2:12" x14ac:dyDescent="0.45">
      <c r="B67" s="25">
        <v>23</v>
      </c>
      <c r="C67" s="26" t="s">
        <v>32</v>
      </c>
      <c r="D67" s="34">
        <f>'Table  20-10-0083-01 (Retail)'!D67</f>
        <v>85114467</v>
      </c>
      <c r="E67" s="35">
        <f>'Table  20-10-0083-01 (Retail)'!D199</f>
        <v>71320922</v>
      </c>
      <c r="F67" s="35">
        <f>'Table  20-10-0083-01 (Retail)'!D265</f>
        <v>8316629</v>
      </c>
      <c r="G67" s="36">
        <f>'Table  20-10-0083-01 (Retail)'!D299/100</f>
        <v>0.16200000000000001</v>
      </c>
      <c r="H67" s="35">
        <f t="shared" si="3"/>
        <v>79637551</v>
      </c>
      <c r="I67" s="37">
        <f t="shared" si="6"/>
        <v>5476916</v>
      </c>
      <c r="J67" s="36">
        <f t="shared" si="5"/>
        <v>6.4347650793607158E-2</v>
      </c>
      <c r="K67" s="41"/>
      <c r="L67" s="42"/>
    </row>
    <row r="68" spans="2:12" x14ac:dyDescent="0.45">
      <c r="B68" s="25">
        <v>24</v>
      </c>
      <c r="C68" s="26" t="s">
        <v>33</v>
      </c>
      <c r="D68" s="34">
        <f>'Table  20-10-0083-01 (Retail)'!D68</f>
        <v>77597162</v>
      </c>
      <c r="E68" s="35">
        <f>'Table  20-10-0083-01 (Retail)'!D200</f>
        <v>65404605</v>
      </c>
      <c r="F68" s="35">
        <f>'Table  20-10-0083-01 (Retail)'!D266</f>
        <v>7092973</v>
      </c>
      <c r="G68" s="36">
        <f>'Table  20-10-0083-01 (Retail)'!D300/100</f>
        <v>0.157</v>
      </c>
      <c r="H68" s="35">
        <f t="shared" si="3"/>
        <v>72497578</v>
      </c>
      <c r="I68" s="37">
        <f t="shared" si="6"/>
        <v>5099584</v>
      </c>
      <c r="J68" s="36">
        <f t="shared" si="5"/>
        <v>6.5718692134642764E-2</v>
      </c>
      <c r="K68" s="41"/>
      <c r="L68" s="42"/>
    </row>
    <row r="69" spans="2:12" x14ac:dyDescent="0.45">
      <c r="B69" s="25">
        <v>25</v>
      </c>
      <c r="C69" s="26" t="s">
        <v>34</v>
      </c>
      <c r="D69" s="34">
        <f>'Table  20-10-0083-01 (Retail)'!D69</f>
        <v>7517305</v>
      </c>
      <c r="E69" s="35">
        <f>'Table  20-10-0083-01 (Retail)'!D201</f>
        <v>5916316</v>
      </c>
      <c r="F69" s="35">
        <f>'Table  20-10-0083-01 (Retail)'!D267</f>
        <v>1223657</v>
      </c>
      <c r="G69" s="36">
        <f>'Table  20-10-0083-01 (Retail)'!D301/100</f>
        <v>0.21299999999999999</v>
      </c>
      <c r="H69" s="35">
        <f t="shared" si="3"/>
        <v>7139973</v>
      </c>
      <c r="I69" s="37">
        <f t="shared" si="6"/>
        <v>377332</v>
      </c>
      <c r="J69" s="36">
        <f t="shared" si="5"/>
        <v>5.0195116467936313E-2</v>
      </c>
      <c r="K69" s="41"/>
      <c r="L69" s="42"/>
    </row>
    <row r="70" spans="2:12" x14ac:dyDescent="0.45">
      <c r="B70" s="25">
        <v>26</v>
      </c>
      <c r="C70" s="26" t="s">
        <v>35</v>
      </c>
      <c r="D70" s="34">
        <f>'Table  20-10-0083-01 (Retail)'!D70</f>
        <v>47850117</v>
      </c>
      <c r="E70" s="35">
        <f>'Table  20-10-0083-01 (Retail)'!D202</f>
        <v>24684725</v>
      </c>
      <c r="F70" s="35">
        <f>'Table  20-10-0083-01 (Retail)'!D268</f>
        <v>18705556</v>
      </c>
      <c r="G70" s="36">
        <f>'Table  20-10-0083-01 (Retail)'!D302/100</f>
        <v>0.48399999999999999</v>
      </c>
      <c r="H70" s="35">
        <f t="shared" si="3"/>
        <v>43390281</v>
      </c>
      <c r="I70" s="37">
        <f t="shared" si="6"/>
        <v>4459836</v>
      </c>
      <c r="J70" s="36">
        <f t="shared" si="5"/>
        <v>9.320428620895535E-2</v>
      </c>
      <c r="K70" s="41"/>
      <c r="L70" s="42"/>
    </row>
    <row r="71" spans="2:12" x14ac:dyDescent="0.45">
      <c r="B71" s="25">
        <v>27</v>
      </c>
      <c r="C71" s="26" t="s">
        <v>36</v>
      </c>
      <c r="D71" s="34">
        <f>'Table  20-10-0083-01 (Retail)'!D71</f>
        <v>37197512</v>
      </c>
      <c r="E71" s="35">
        <f>'Table  20-10-0083-01 (Retail)'!D203</f>
        <v>19126942</v>
      </c>
      <c r="F71" s="35">
        <f>'Table  20-10-0083-01 (Retail)'!D269</f>
        <v>14772676</v>
      </c>
      <c r="G71" s="36">
        <f>'Table  20-10-0083-01 (Retail)'!D303/100</f>
        <v>0.48599999999999999</v>
      </c>
      <c r="H71" s="35">
        <f t="shared" si="3"/>
        <v>33899618</v>
      </c>
      <c r="I71" s="37">
        <f t="shared" si="6"/>
        <v>3297894</v>
      </c>
      <c r="J71" s="36">
        <f t="shared" si="5"/>
        <v>8.8658994182191544E-2</v>
      </c>
      <c r="K71" s="41"/>
      <c r="L71" s="42"/>
    </row>
    <row r="72" spans="2:12" x14ac:dyDescent="0.45">
      <c r="B72" s="25">
        <v>28</v>
      </c>
      <c r="C72" s="26" t="s">
        <v>37</v>
      </c>
      <c r="D72" s="34">
        <f>'Table  20-10-0083-01 (Retail)'!D72</f>
        <v>4951845</v>
      </c>
      <c r="E72" s="35">
        <f>'Table  20-10-0083-01 (Retail)'!D204</f>
        <v>2449786</v>
      </c>
      <c r="F72" s="35">
        <f>'Table  20-10-0083-01 (Retail)'!D270</f>
        <v>1959090</v>
      </c>
      <c r="G72" s="36">
        <f>'Table  20-10-0083-01 (Retail)'!D304/100</f>
        <v>0.505</v>
      </c>
      <c r="H72" s="35">
        <f t="shared" si="3"/>
        <v>4408876</v>
      </c>
      <c r="I72" s="37">
        <f t="shared" si="6"/>
        <v>542969</v>
      </c>
      <c r="J72" s="36">
        <f t="shared" si="5"/>
        <v>0.10964983758578874</v>
      </c>
      <c r="K72" s="41"/>
      <c r="L72" s="42"/>
    </row>
    <row r="73" spans="2:12" x14ac:dyDescent="0.45">
      <c r="B73" s="25">
        <v>29</v>
      </c>
      <c r="C73" s="26" t="s">
        <v>38</v>
      </c>
      <c r="D73" s="34">
        <f>'Table  20-10-0083-01 (Retail)'!D73</f>
        <v>5700759</v>
      </c>
      <c r="E73" s="35">
        <f>'Table  20-10-0083-01 (Retail)'!D205</f>
        <v>3107997</v>
      </c>
      <c r="F73" s="35">
        <f>'Table  20-10-0083-01 (Retail)'!D271</f>
        <v>1973790</v>
      </c>
      <c r="G73" s="36">
        <f>'Table  20-10-0083-01 (Retail)'!D305/100</f>
        <v>0.45500000000000002</v>
      </c>
      <c r="H73" s="35">
        <f t="shared" si="3"/>
        <v>5081787</v>
      </c>
      <c r="I73" s="37">
        <f t="shared" si="6"/>
        <v>618972</v>
      </c>
      <c r="J73" s="36">
        <f t="shared" si="5"/>
        <v>0.10857712104651328</v>
      </c>
      <c r="K73" s="41"/>
      <c r="L73" s="42"/>
    </row>
    <row r="74" spans="2:12" x14ac:dyDescent="0.45">
      <c r="B74" s="25">
        <v>30</v>
      </c>
      <c r="C74" s="26" t="s">
        <v>39</v>
      </c>
      <c r="D74" s="34">
        <f>'Table  20-10-0083-01 (Retail)'!D74</f>
        <v>47191337</v>
      </c>
      <c r="E74" s="35">
        <f>'Table  20-10-0083-01 (Retail)'!D206</f>
        <v>28198351</v>
      </c>
      <c r="F74" s="35">
        <f>'Table  20-10-0083-01 (Retail)'!D272</f>
        <v>15558654</v>
      </c>
      <c r="G74" s="36">
        <f>'Table  20-10-0083-01 (Retail)'!D306/100</f>
        <v>0.40200000000000002</v>
      </c>
      <c r="H74" s="35">
        <f t="shared" si="3"/>
        <v>43757005</v>
      </c>
      <c r="I74" s="37">
        <f t="shared" si="6"/>
        <v>3434332</v>
      </c>
      <c r="J74" s="36">
        <f t="shared" si="5"/>
        <v>7.2774628106001743E-2</v>
      </c>
      <c r="K74" s="41"/>
      <c r="L74" s="42"/>
    </row>
    <row r="75" spans="2:12" x14ac:dyDescent="0.45">
      <c r="B75" s="25">
        <v>31</v>
      </c>
      <c r="C75" s="26" t="s">
        <v>40</v>
      </c>
      <c r="D75" s="34">
        <f>'Table  20-10-0083-01 (Retail)'!D75</f>
        <v>17083775</v>
      </c>
      <c r="E75" s="35">
        <f>'Table  20-10-0083-01 (Retail)'!D207</f>
        <v>10376479</v>
      </c>
      <c r="F75" s="35">
        <f>'Table  20-10-0083-01 (Retail)'!D273</f>
        <v>5626855</v>
      </c>
      <c r="G75" s="36">
        <f>'Table  20-10-0083-01 (Retail)'!D307/100</f>
        <v>0.39299999999999996</v>
      </c>
      <c r="H75" s="35">
        <f t="shared" si="3"/>
        <v>16003334</v>
      </c>
      <c r="I75" s="37">
        <f t="shared" si="6"/>
        <v>1080441</v>
      </c>
      <c r="J75" s="36">
        <f t="shared" si="5"/>
        <v>6.3243691748457231E-2</v>
      </c>
      <c r="K75" s="41"/>
      <c r="L75" s="42"/>
    </row>
    <row r="76" spans="2:12" x14ac:dyDescent="0.45">
      <c r="B76" s="25">
        <v>32</v>
      </c>
      <c r="C76" s="26" t="s">
        <v>41</v>
      </c>
      <c r="D76" s="34">
        <f>'Table  20-10-0083-01 (Retail)'!D76</f>
        <v>30107562</v>
      </c>
      <c r="E76" s="35">
        <f>'Table  20-10-0083-01 (Retail)'!D208</f>
        <v>17821872</v>
      </c>
      <c r="F76" s="35">
        <f>'Table  20-10-0083-01 (Retail)'!D274</f>
        <v>9931799</v>
      </c>
      <c r="G76" s="36" t="s">
        <v>16</v>
      </c>
      <c r="H76" s="35">
        <f t="shared" si="3"/>
        <v>27753671</v>
      </c>
      <c r="I76" s="37">
        <f t="shared" si="6"/>
        <v>2353891</v>
      </c>
      <c r="J76" s="36">
        <f t="shared" si="5"/>
        <v>7.8182717019730785E-2</v>
      </c>
      <c r="K76" s="41"/>
      <c r="L76" s="42"/>
    </row>
    <row r="77" spans="2:12" x14ac:dyDescent="0.45">
      <c r="B77" s="25">
        <v>33</v>
      </c>
      <c r="C77" s="26" t="s">
        <v>42</v>
      </c>
      <c r="D77" s="34">
        <f>'Table  20-10-0083-01 (Retail)'!D77</f>
        <v>5325037</v>
      </c>
      <c r="E77" s="35" t="str">
        <f>'Table  20-10-0083-01 (Retail)'!D209</f>
        <v>F</v>
      </c>
      <c r="F77" s="35" t="str">
        <f>'Table  20-10-0083-01 (Retail)'!D275</f>
        <v>F</v>
      </c>
      <c r="G77" s="36" t="s">
        <v>43</v>
      </c>
      <c r="H77" s="35" t="s">
        <v>43</v>
      </c>
      <c r="I77" s="37" t="s">
        <v>43</v>
      </c>
      <c r="J77" s="36" t="s">
        <v>43</v>
      </c>
      <c r="K77" s="41"/>
      <c r="L77" s="42"/>
    </row>
    <row r="80" spans="2:12" x14ac:dyDescent="0.45">
      <c r="B80" s="43"/>
      <c r="C80" s="44"/>
      <c r="D80" s="24">
        <v>2022</v>
      </c>
      <c r="E80" s="24">
        <v>2023</v>
      </c>
    </row>
    <row r="81" spans="2:5" x14ac:dyDescent="0.45">
      <c r="B81" s="45" t="s">
        <v>126</v>
      </c>
      <c r="C81" s="46"/>
      <c r="D81" s="47">
        <f>J7</f>
        <v>6.4208438439549195E-2</v>
      </c>
      <c r="E81" s="47">
        <f>J46</f>
        <v>5.9655689509181459E-2</v>
      </c>
    </row>
    <row r="82" spans="2:5" x14ac:dyDescent="0.45">
      <c r="B82" s="48" t="s">
        <v>11</v>
      </c>
      <c r="C82" s="49"/>
      <c r="D82" s="50">
        <f t="shared" ref="D82:D112" si="7">J8</f>
        <v>4.6555853835529501E-2</v>
      </c>
      <c r="E82" s="50">
        <f t="shared" ref="E82:E112" si="8">J47</f>
        <v>4.0261847884102024E-2</v>
      </c>
    </row>
    <row r="83" spans="2:5" x14ac:dyDescent="0.45">
      <c r="B83" s="48" t="s">
        <v>12</v>
      </c>
      <c r="C83" s="49"/>
      <c r="D83" s="50">
        <f t="shared" si="7"/>
        <v>4.4027182473135688E-2</v>
      </c>
      <c r="E83" s="50">
        <f t="shared" si="8"/>
        <v>3.6849633499823529E-2</v>
      </c>
    </row>
    <row r="84" spans="2:5" x14ac:dyDescent="0.45">
      <c r="B84" s="48" t="s">
        <v>13</v>
      </c>
      <c r="C84" s="49"/>
      <c r="D84" s="50">
        <f t="shared" si="7"/>
        <v>4.6620712059277432E-2</v>
      </c>
      <c r="E84" s="50">
        <f t="shared" si="8"/>
        <v>3.8508844101050425E-2</v>
      </c>
    </row>
    <row r="85" spans="2:5" x14ac:dyDescent="0.45">
      <c r="B85" s="48" t="s">
        <v>14</v>
      </c>
      <c r="C85" s="49"/>
      <c r="D85" s="50">
        <f t="shared" si="7"/>
        <v>2.4781313728411643E-2</v>
      </c>
      <c r="E85" s="50">
        <f t="shared" si="8"/>
        <v>2.3246224419028908E-2</v>
      </c>
    </row>
    <row r="86" spans="2:5" x14ac:dyDescent="0.45">
      <c r="B86" s="48" t="s">
        <v>15</v>
      </c>
      <c r="C86" s="49"/>
      <c r="D86" s="50" t="str">
        <f t="shared" si="7"/>
        <v>x</v>
      </c>
      <c r="E86" s="50" t="str">
        <f t="shared" si="8"/>
        <v>x</v>
      </c>
    </row>
    <row r="87" spans="2:5" x14ac:dyDescent="0.45">
      <c r="B87" s="48" t="s">
        <v>17</v>
      </c>
      <c r="C87" s="49"/>
      <c r="D87" s="50">
        <f t="shared" si="7"/>
        <v>6.2168483223859157E-2</v>
      </c>
      <c r="E87" s="50">
        <f t="shared" si="8"/>
        <v>6.9067638505093204E-2</v>
      </c>
    </row>
    <row r="88" spans="2:5" x14ac:dyDescent="0.45">
      <c r="B88" s="48" t="s">
        <v>18</v>
      </c>
      <c r="C88" s="49"/>
      <c r="D88" s="50">
        <f t="shared" si="7"/>
        <v>6.6609118105526166E-2</v>
      </c>
      <c r="E88" s="50">
        <f t="shared" si="8"/>
        <v>6.016163983499255E-2</v>
      </c>
    </row>
    <row r="89" spans="2:5" x14ac:dyDescent="0.45">
      <c r="B89" s="48" t="s">
        <v>19</v>
      </c>
      <c r="C89" s="49"/>
      <c r="D89" s="50">
        <f t="shared" si="7"/>
        <v>7.2125270527947524E-2</v>
      </c>
      <c r="E89" s="50">
        <f t="shared" si="8"/>
        <v>7.0161443044000779E-2</v>
      </c>
    </row>
    <row r="90" spans="2:5" x14ac:dyDescent="0.45">
      <c r="B90" s="48" t="s">
        <v>20</v>
      </c>
      <c r="C90" s="49"/>
      <c r="D90" s="50">
        <f t="shared" si="7"/>
        <v>2.9916979146992602E-2</v>
      </c>
      <c r="E90" s="50">
        <f t="shared" si="8"/>
        <v>3.1027759582929547E-2</v>
      </c>
    </row>
    <row r="91" spans="2:5" x14ac:dyDescent="0.45">
      <c r="B91" s="48" t="s">
        <v>21</v>
      </c>
      <c r="C91" s="49"/>
      <c r="D91" s="50">
        <f t="shared" si="7"/>
        <v>2.8746578723977605E-2</v>
      </c>
      <c r="E91" s="50">
        <f t="shared" si="8"/>
        <v>3.0282314680281346E-2</v>
      </c>
    </row>
    <row r="92" spans="2:5" x14ac:dyDescent="0.45">
      <c r="B92" s="48" t="s">
        <v>22</v>
      </c>
      <c r="C92" s="49"/>
      <c r="D92" s="50">
        <f t="shared" si="7"/>
        <v>4.237697998138789E-2</v>
      </c>
      <c r="E92" s="50">
        <f t="shared" si="8"/>
        <v>3.9461104695837149E-2</v>
      </c>
    </row>
    <row r="93" spans="2:5" x14ac:dyDescent="0.45">
      <c r="B93" s="48" t="s">
        <v>23</v>
      </c>
      <c r="C93" s="49"/>
      <c r="D93" s="50">
        <f t="shared" si="7"/>
        <v>6.5625789510997776E-2</v>
      </c>
      <c r="E93" s="50">
        <f t="shared" si="8"/>
        <v>6.0596742804315054E-2</v>
      </c>
    </row>
    <row r="94" spans="2:5" x14ac:dyDescent="0.45">
      <c r="B94" s="48" t="s">
        <v>24</v>
      </c>
      <c r="C94" s="49"/>
      <c r="D94" s="50">
        <f t="shared" si="7"/>
        <v>0.26741843483340966</v>
      </c>
      <c r="E94" s="50">
        <f t="shared" si="8"/>
        <v>0.26005482069142849</v>
      </c>
    </row>
    <row r="95" spans="2:5" x14ac:dyDescent="0.45">
      <c r="B95" s="48" t="s">
        <v>25</v>
      </c>
      <c r="C95" s="49"/>
      <c r="D95" s="50">
        <f t="shared" si="7"/>
        <v>6.637487930716629E-2</v>
      </c>
      <c r="E95" s="50">
        <f t="shared" si="8"/>
        <v>5.8340500299529308E-2</v>
      </c>
    </row>
    <row r="96" spans="2:5" x14ac:dyDescent="0.45">
      <c r="B96" s="48" t="s">
        <v>26</v>
      </c>
      <c r="C96" s="49"/>
      <c r="D96" s="50">
        <f t="shared" si="7"/>
        <v>8.0785273020661949E-2</v>
      </c>
      <c r="E96" s="50">
        <f t="shared" si="8"/>
        <v>6.8180593835201697E-2</v>
      </c>
    </row>
    <row r="97" spans="2:5" x14ac:dyDescent="0.45">
      <c r="B97" s="48" t="s">
        <v>27</v>
      </c>
      <c r="C97" s="49"/>
      <c r="D97" s="50">
        <f t="shared" si="7"/>
        <v>8.3693766457557106E-2</v>
      </c>
      <c r="E97" s="50">
        <f t="shared" si="8"/>
        <v>6.9850939783007271E-2</v>
      </c>
    </row>
    <row r="98" spans="2:5" x14ac:dyDescent="0.45">
      <c r="B98" s="48" t="s">
        <v>28</v>
      </c>
      <c r="C98" s="49"/>
      <c r="D98" s="50">
        <f t="shared" si="7"/>
        <v>7.6080142380225063E-2</v>
      </c>
      <c r="E98" s="50">
        <f t="shared" si="8"/>
        <v>6.5335966993742139E-2</v>
      </c>
    </row>
    <row r="99" spans="2:5" x14ac:dyDescent="0.45">
      <c r="B99" s="48" t="s">
        <v>29</v>
      </c>
      <c r="C99" s="49"/>
      <c r="D99" s="50">
        <f t="shared" si="7"/>
        <v>4.7294819473366077E-2</v>
      </c>
      <c r="E99" s="50">
        <f t="shared" si="8"/>
        <v>4.6896082317567658E-2</v>
      </c>
    </row>
    <row r="100" spans="2:5" x14ac:dyDescent="0.45">
      <c r="B100" s="48" t="s">
        <v>30</v>
      </c>
      <c r="C100" s="49"/>
      <c r="D100" s="50">
        <f t="shared" si="7"/>
        <v>6.097187150962937E-2</v>
      </c>
      <c r="E100" s="50">
        <f t="shared" si="8"/>
        <v>6.352781413295111E-2</v>
      </c>
    </row>
    <row r="101" spans="2:5" x14ac:dyDescent="0.45">
      <c r="B101" s="48" t="s">
        <v>31</v>
      </c>
      <c r="C101" s="49"/>
      <c r="D101" s="50">
        <f t="shared" si="7"/>
        <v>5.8750662538412747E-2</v>
      </c>
      <c r="E101" s="50">
        <f t="shared" si="8"/>
        <v>5.7068599392253526E-2</v>
      </c>
    </row>
    <row r="102" spans="2:5" x14ac:dyDescent="0.45">
      <c r="B102" s="48" t="s">
        <v>32</v>
      </c>
      <c r="C102" s="49"/>
      <c r="D102" s="50">
        <f t="shared" si="7"/>
        <v>7.0594627119610037E-2</v>
      </c>
      <c r="E102" s="50">
        <f t="shared" si="8"/>
        <v>6.4347650793607158E-2</v>
      </c>
    </row>
    <row r="103" spans="2:5" x14ac:dyDescent="0.45">
      <c r="B103" s="48" t="s">
        <v>33</v>
      </c>
      <c r="C103" s="49"/>
      <c r="D103" s="50">
        <f t="shared" si="7"/>
        <v>7.2554469497155952E-2</v>
      </c>
      <c r="E103" s="50">
        <f t="shared" si="8"/>
        <v>6.5718692134642764E-2</v>
      </c>
    </row>
    <row r="104" spans="2:5" x14ac:dyDescent="0.45">
      <c r="B104" s="48" t="s">
        <v>34</v>
      </c>
      <c r="C104" s="49"/>
      <c r="D104" s="50">
        <f t="shared" si="7"/>
        <v>5.1308400383428904E-2</v>
      </c>
      <c r="E104" s="50">
        <f t="shared" si="8"/>
        <v>5.0195116467936313E-2</v>
      </c>
    </row>
    <row r="105" spans="2:5" x14ac:dyDescent="0.45">
      <c r="B105" s="48" t="s">
        <v>35</v>
      </c>
      <c r="C105" s="49"/>
      <c r="D105" s="50">
        <f t="shared" si="7"/>
        <v>0.10081616708331607</v>
      </c>
      <c r="E105" s="50">
        <f t="shared" si="8"/>
        <v>9.320428620895535E-2</v>
      </c>
    </row>
    <row r="106" spans="2:5" x14ac:dyDescent="0.45">
      <c r="B106" s="48" t="s">
        <v>36</v>
      </c>
      <c r="C106" s="49"/>
      <c r="D106" s="50">
        <f t="shared" si="7"/>
        <v>9.7622727299665868E-2</v>
      </c>
      <c r="E106" s="50">
        <f t="shared" si="8"/>
        <v>8.8658994182191544E-2</v>
      </c>
    </row>
    <row r="107" spans="2:5" x14ac:dyDescent="0.45">
      <c r="B107" s="48" t="s">
        <v>37</v>
      </c>
      <c r="C107" s="49"/>
      <c r="D107" s="50">
        <f t="shared" si="7"/>
        <v>0.11264141487976144</v>
      </c>
      <c r="E107" s="50">
        <f t="shared" si="8"/>
        <v>0.10964983758578874</v>
      </c>
    </row>
    <row r="108" spans="2:5" x14ac:dyDescent="0.45">
      <c r="B108" s="48" t="s">
        <v>38</v>
      </c>
      <c r="C108" s="49"/>
      <c r="D108" s="50">
        <f t="shared" si="7"/>
        <v>0.11192844358090497</v>
      </c>
      <c r="E108" s="50">
        <f t="shared" si="8"/>
        <v>0.10857712104651328</v>
      </c>
    </row>
    <row r="109" spans="2:5" x14ac:dyDescent="0.45">
      <c r="B109" s="48" t="s">
        <v>39</v>
      </c>
      <c r="C109" s="49"/>
      <c r="D109" s="50">
        <f t="shared" si="7"/>
        <v>7.8923838400576526E-2</v>
      </c>
      <c r="E109" s="50">
        <f t="shared" si="8"/>
        <v>7.2774628106001743E-2</v>
      </c>
    </row>
    <row r="110" spans="2:5" x14ac:dyDescent="0.45">
      <c r="B110" s="48" t="s">
        <v>40</v>
      </c>
      <c r="C110" s="49"/>
      <c r="D110" s="50">
        <f t="shared" si="7"/>
        <v>7.3130369556980129E-2</v>
      </c>
      <c r="E110" s="50">
        <f t="shared" si="8"/>
        <v>6.3243691748457231E-2</v>
      </c>
    </row>
    <row r="111" spans="2:5" x14ac:dyDescent="0.45">
      <c r="B111" s="48" t="s">
        <v>41</v>
      </c>
      <c r="C111" s="49"/>
      <c r="D111" s="50">
        <f t="shared" si="7"/>
        <v>8.2091450023084586E-2</v>
      </c>
      <c r="E111" s="50">
        <f t="shared" si="8"/>
        <v>7.8182717019730785E-2</v>
      </c>
    </row>
    <row r="112" spans="2:5" x14ac:dyDescent="0.45">
      <c r="B112" s="48" t="s">
        <v>42</v>
      </c>
      <c r="C112" s="49"/>
      <c r="D112" s="50" t="str">
        <f t="shared" si="7"/>
        <v>F</v>
      </c>
      <c r="E112" s="50" t="str">
        <f t="shared" si="8"/>
        <v>F</v>
      </c>
    </row>
    <row r="114" spans="2:3" x14ac:dyDescent="0.45">
      <c r="B114" s="31" t="s">
        <v>54</v>
      </c>
    </row>
    <row r="115" spans="2:3" x14ac:dyDescent="0.45">
      <c r="B115" s="31" t="s">
        <v>16</v>
      </c>
      <c r="C115" s="31" t="s">
        <v>55</v>
      </c>
    </row>
    <row r="116" spans="2:3" x14ac:dyDescent="0.45">
      <c r="B116" s="31" t="s">
        <v>43</v>
      </c>
      <c r="C116" s="31" t="s">
        <v>56</v>
      </c>
    </row>
  </sheetData>
  <mergeCells count="37">
    <mergeCell ref="B102:C102"/>
    <mergeCell ref="B104:C104"/>
    <mergeCell ref="B103:C103"/>
    <mergeCell ref="B112:C112"/>
    <mergeCell ref="B105:C105"/>
    <mergeCell ref="B107:C107"/>
    <mergeCell ref="B108:C108"/>
    <mergeCell ref="B110:C110"/>
    <mergeCell ref="B111:C111"/>
    <mergeCell ref="B109:C109"/>
    <mergeCell ref="B106:C106"/>
    <mergeCell ref="B98:C98"/>
    <mergeCell ref="B97:C97"/>
    <mergeCell ref="B99:C99"/>
    <mergeCell ref="B100:C100"/>
    <mergeCell ref="B101:C101"/>
    <mergeCell ref="B84:C84"/>
    <mergeCell ref="B93:C93"/>
    <mergeCell ref="B94:C94"/>
    <mergeCell ref="B95:C95"/>
    <mergeCell ref="B96:C96"/>
    <mergeCell ref="B42:J42"/>
    <mergeCell ref="B43:J43"/>
    <mergeCell ref="B3:J3"/>
    <mergeCell ref="B4:J4"/>
    <mergeCell ref="B92:C92"/>
    <mergeCell ref="B91:C91"/>
    <mergeCell ref="B85:C85"/>
    <mergeCell ref="B86:C86"/>
    <mergeCell ref="B87:C87"/>
    <mergeCell ref="B88:C88"/>
    <mergeCell ref="B89:C89"/>
    <mergeCell ref="B90:C90"/>
    <mergeCell ref="B80:C80"/>
    <mergeCell ref="B81:C81"/>
    <mergeCell ref="B82:C82"/>
    <mergeCell ref="B83:C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186-2B49-4C20-BE84-0FD5800BC989}">
  <dimension ref="B1:L129"/>
  <sheetViews>
    <sheetView topLeftCell="C34" zoomScaleNormal="100" workbookViewId="0">
      <selection activeCell="C7" sqref="B3:J44"/>
    </sheetView>
  </sheetViews>
  <sheetFormatPr defaultRowHeight="14.25" x14ac:dyDescent="0.45"/>
  <cols>
    <col min="2" max="2" width="9.1328125" customWidth="1"/>
    <col min="3" max="3" width="70.86328125" customWidth="1"/>
    <col min="4" max="4" width="17.86328125" customWidth="1"/>
    <col min="5" max="5" width="16.73046875" customWidth="1"/>
    <col min="6" max="6" width="15.73046875" customWidth="1"/>
    <col min="7" max="7" width="15.265625" customWidth="1"/>
    <col min="8" max="8" width="14.86328125" customWidth="1"/>
    <col min="9" max="9" width="17" customWidth="1"/>
    <col min="10" max="10" width="18.86328125" customWidth="1"/>
    <col min="11" max="11" width="15.265625" customWidth="1"/>
  </cols>
  <sheetData>
    <row r="1" spans="2:12" x14ac:dyDescent="0.45">
      <c r="B1" t="s">
        <v>128</v>
      </c>
    </row>
    <row r="3" spans="2:12" x14ac:dyDescent="0.45">
      <c r="B3" s="23" t="s">
        <v>129</v>
      </c>
      <c r="C3" s="23"/>
      <c r="D3" s="23"/>
      <c r="E3" s="23"/>
      <c r="F3" s="23"/>
      <c r="G3" s="23"/>
      <c r="H3" s="23"/>
      <c r="I3" s="23"/>
      <c r="J3" s="23"/>
    </row>
    <row r="4" spans="2:12" x14ac:dyDescent="0.45">
      <c r="B4" s="23" t="s">
        <v>111</v>
      </c>
      <c r="C4" s="23"/>
      <c r="D4" s="23"/>
      <c r="E4" s="23"/>
      <c r="F4" s="23"/>
      <c r="G4" s="23"/>
      <c r="H4" s="23"/>
      <c r="I4" s="23"/>
      <c r="J4" s="23"/>
    </row>
    <row r="5" spans="2:12" x14ac:dyDescent="0.45">
      <c r="B5" s="24"/>
      <c r="C5" s="24" t="s">
        <v>112</v>
      </c>
      <c r="D5" s="24" t="s">
        <v>113</v>
      </c>
      <c r="E5" s="24" t="s">
        <v>114</v>
      </c>
      <c r="F5" s="24" t="s">
        <v>115</v>
      </c>
      <c r="G5" s="24" t="s">
        <v>116</v>
      </c>
      <c r="H5" s="24" t="s">
        <v>43</v>
      </c>
      <c r="I5" s="24" t="s">
        <v>117</v>
      </c>
      <c r="J5" s="24" t="s">
        <v>118</v>
      </c>
      <c r="K5" s="5"/>
    </row>
    <row r="6" spans="2:12" ht="30" customHeight="1" x14ac:dyDescent="0.45">
      <c r="B6" s="25">
        <v>1</v>
      </c>
      <c r="C6" s="26"/>
      <c r="D6" s="27" t="s">
        <v>119</v>
      </c>
      <c r="E6" s="27" t="s">
        <v>120</v>
      </c>
      <c r="F6" s="27" t="s">
        <v>121</v>
      </c>
      <c r="G6" s="27" t="s">
        <v>122</v>
      </c>
      <c r="H6" s="27" t="s">
        <v>123</v>
      </c>
      <c r="I6" s="27" t="s">
        <v>124</v>
      </c>
      <c r="J6" s="27" t="s">
        <v>125</v>
      </c>
    </row>
    <row r="7" spans="2:12" x14ac:dyDescent="0.45">
      <c r="B7" s="25">
        <v>2</v>
      </c>
      <c r="C7" s="28" t="s">
        <v>130</v>
      </c>
      <c r="D7" s="29">
        <f>'Table 20-10-007-01 (Wholesale) '!C12</f>
        <v>1587543058</v>
      </c>
      <c r="E7" s="29">
        <f>'Table 20-10-007-01 (Wholesale) '!C51</f>
        <v>1338166273</v>
      </c>
      <c r="F7" s="29">
        <f>'Table 20-10-007-01 (Wholesale) '!C129</f>
        <v>162447615</v>
      </c>
      <c r="G7" s="30">
        <f>'Table 20-10-007-01 (Wholesale) '!C169/100</f>
        <v>0.157</v>
      </c>
      <c r="H7" s="29">
        <f>E7+F7</f>
        <v>1500613888</v>
      </c>
      <c r="I7" s="29">
        <f>D7-H7</f>
        <v>86929170</v>
      </c>
      <c r="J7" s="30">
        <f>I7/D7</f>
        <v>5.4757047099884076E-2</v>
      </c>
      <c r="L7" s="1"/>
    </row>
    <row r="8" spans="2:12" x14ac:dyDescent="0.45">
      <c r="B8" s="25">
        <v>3</v>
      </c>
      <c r="C8" s="26" t="s">
        <v>66</v>
      </c>
      <c r="D8" s="29">
        <f>'Table 20-10-007-01 (Wholesale) '!C13</f>
        <v>60875909</v>
      </c>
      <c r="E8" s="29">
        <f>'Table 20-10-007-01 (Wholesale) '!C52</f>
        <v>56141209</v>
      </c>
      <c r="F8" s="29">
        <f>'Table 20-10-007-01 (Wholesale) '!C130</f>
        <v>2922326</v>
      </c>
      <c r="G8" s="30">
        <f>'Table 20-10-007-01 (Wholesale) '!C170/100</f>
        <v>7.8E-2</v>
      </c>
      <c r="H8" s="29">
        <f t="shared" ref="H8:H44" si="0">E8+F8</f>
        <v>59063535</v>
      </c>
      <c r="I8" s="29">
        <f t="shared" ref="I8:I44" si="1">D8-H8</f>
        <v>1812374</v>
      </c>
      <c r="J8" s="30">
        <f t="shared" ref="J8:J44" si="2">I8/D8</f>
        <v>2.9771612938050748E-2</v>
      </c>
      <c r="L8" s="1"/>
    </row>
    <row r="9" spans="2:12" x14ac:dyDescent="0.45">
      <c r="B9" s="25">
        <v>4</v>
      </c>
      <c r="C9" s="26" t="s">
        <v>67</v>
      </c>
      <c r="D9" s="29">
        <f>'Table 20-10-007-01 (Wholesale) '!C14</f>
        <v>494176528</v>
      </c>
      <c r="E9" s="29">
        <f>'Table 20-10-007-01 (Wholesale) '!C53</f>
        <v>472091982</v>
      </c>
      <c r="F9" s="29">
        <f>'Table 20-10-007-01 (Wholesale) '!C131</f>
        <v>9890557</v>
      </c>
      <c r="G9" s="30">
        <f>'Table 20-10-007-01 (Wholesale) '!C171/100</f>
        <v>4.4999999999999998E-2</v>
      </c>
      <c r="H9" s="29">
        <f t="shared" si="0"/>
        <v>481982539</v>
      </c>
      <c r="I9" s="29">
        <f t="shared" si="1"/>
        <v>12193989</v>
      </c>
      <c r="J9" s="30">
        <f t="shared" si="2"/>
        <v>2.4675370660259283E-2</v>
      </c>
      <c r="L9" s="1"/>
    </row>
    <row r="10" spans="2:12" x14ac:dyDescent="0.45">
      <c r="B10" s="25">
        <v>5</v>
      </c>
      <c r="C10" s="26" t="s">
        <v>68</v>
      </c>
      <c r="D10" s="29">
        <f>'Table 20-10-007-01 (Wholesale) '!C15</f>
        <v>176153284</v>
      </c>
      <c r="E10" s="29">
        <f>'Table 20-10-007-01 (Wholesale) '!C54</f>
        <v>143504873</v>
      </c>
      <c r="F10" s="29">
        <f>'Table 20-10-007-01 (Wholesale) '!C132</f>
        <v>23056122</v>
      </c>
      <c r="G10" s="30">
        <f>'Table 20-10-007-01 (Wholesale) '!C172/100</f>
        <v>0.185</v>
      </c>
      <c r="H10" s="29">
        <f t="shared" si="0"/>
        <v>166560995</v>
      </c>
      <c r="I10" s="29">
        <f t="shared" si="1"/>
        <v>9592289</v>
      </c>
      <c r="J10" s="30">
        <f t="shared" si="2"/>
        <v>5.4454216135987561E-2</v>
      </c>
      <c r="L10" s="1"/>
    </row>
    <row r="11" spans="2:12" x14ac:dyDescent="0.45">
      <c r="B11" s="25">
        <v>6</v>
      </c>
      <c r="C11" s="26" t="s">
        <v>69</v>
      </c>
      <c r="D11" s="29">
        <f>'Table 20-10-007-01 (Wholesale) '!C16</f>
        <v>154397514</v>
      </c>
      <c r="E11" s="29">
        <f>'Table 20-10-007-01 (Wholesale) '!C55</f>
        <v>128745904</v>
      </c>
      <c r="F11" s="29">
        <f>'Table 20-10-007-01 (Wholesale) '!C133</f>
        <v>18550720</v>
      </c>
      <c r="G11" s="30">
        <f>'Table 20-10-007-01 (Wholesale) '!C173/100</f>
        <v>0.16600000000000001</v>
      </c>
      <c r="H11" s="29">
        <f t="shared" si="0"/>
        <v>147296624</v>
      </c>
      <c r="I11" s="29">
        <f t="shared" si="1"/>
        <v>7100890</v>
      </c>
      <c r="J11" s="30">
        <f t="shared" si="2"/>
        <v>4.5990960709380337E-2</v>
      </c>
      <c r="L11" s="1"/>
    </row>
    <row r="12" spans="2:12" x14ac:dyDescent="0.45">
      <c r="B12" s="25">
        <v>7</v>
      </c>
      <c r="C12" s="26" t="s">
        <v>70</v>
      </c>
      <c r="D12" s="29">
        <f>'Table 20-10-007-01 (Wholesale) '!C17</f>
        <v>11279699</v>
      </c>
      <c r="E12" s="29">
        <f>'Table 20-10-007-01 (Wholesale) '!C56</f>
        <v>7655870</v>
      </c>
      <c r="F12" s="29">
        <f>'Table 20-10-007-01 (Wholesale) '!C134</f>
        <v>2416705</v>
      </c>
      <c r="G12" s="30">
        <f>'Table 20-10-007-01 (Wholesale) '!C174/100</f>
        <v>0.32100000000000001</v>
      </c>
      <c r="H12" s="29">
        <f t="shared" si="0"/>
        <v>10072575</v>
      </c>
      <c r="I12" s="29">
        <f t="shared" si="1"/>
        <v>1207124</v>
      </c>
      <c r="J12" s="30">
        <f t="shared" si="2"/>
        <v>0.10701739470175578</v>
      </c>
      <c r="L12" s="1"/>
    </row>
    <row r="13" spans="2:12" x14ac:dyDescent="0.45">
      <c r="B13" s="25">
        <v>8</v>
      </c>
      <c r="C13" s="26" t="s">
        <v>71</v>
      </c>
      <c r="D13" s="29">
        <f>'Table 20-10-007-01 (Wholesale) '!C18</f>
        <v>7707382</v>
      </c>
      <c r="E13" s="29">
        <f>'Table 20-10-007-01 (Wholesale) '!C57</f>
        <v>4969221</v>
      </c>
      <c r="F13" s="29">
        <f>'Table 20-10-007-01 (Wholesale) '!C135</f>
        <v>1903832</v>
      </c>
      <c r="G13" s="30">
        <f>'Table 20-10-007-01 (Wholesale) '!C175/100</f>
        <v>0.35499999999999998</v>
      </c>
      <c r="H13" s="29">
        <f t="shared" si="0"/>
        <v>6873053</v>
      </c>
      <c r="I13" s="29">
        <f t="shared" si="1"/>
        <v>834329</v>
      </c>
      <c r="J13" s="30">
        <f t="shared" si="2"/>
        <v>0.10825063555951943</v>
      </c>
      <c r="L13" s="1"/>
    </row>
    <row r="14" spans="2:12" x14ac:dyDescent="0.45">
      <c r="B14" s="25">
        <v>9</v>
      </c>
      <c r="C14" s="26" t="s">
        <v>72</v>
      </c>
      <c r="D14" s="29">
        <f>'Table 20-10-007-01 (Wholesale) '!C19</f>
        <v>2768689</v>
      </c>
      <c r="E14" s="29">
        <f>'Table 20-10-007-01 (Wholesale) '!C58</f>
        <v>2133879</v>
      </c>
      <c r="F14" s="29">
        <f>'Table 20-10-007-01 (Wholesale) '!C136</f>
        <v>184865</v>
      </c>
      <c r="G14" s="30">
        <f>'Table 20-10-007-01 (Wholesale) '!C176/100</f>
        <v>0.22899999999999998</v>
      </c>
      <c r="H14" s="29">
        <f t="shared" si="0"/>
        <v>2318744</v>
      </c>
      <c r="I14" s="29">
        <f t="shared" si="1"/>
        <v>449945</v>
      </c>
      <c r="J14" s="30">
        <f t="shared" si="2"/>
        <v>0.16251193254280275</v>
      </c>
      <c r="L14" s="1"/>
    </row>
    <row r="15" spans="2:12" x14ac:dyDescent="0.45">
      <c r="B15" s="25">
        <v>10</v>
      </c>
      <c r="C15" s="26" t="s">
        <v>73</v>
      </c>
      <c r="D15" s="29">
        <f>'Table 20-10-007-01 (Wholesale) '!C20</f>
        <v>151433248</v>
      </c>
      <c r="E15" s="29">
        <f>'Table 20-10-007-01 (Wholesale) '!C59</f>
        <v>113791552</v>
      </c>
      <c r="F15" s="29">
        <f>'Table 20-10-007-01 (Wholesale) '!C137</f>
        <v>26754008</v>
      </c>
      <c r="G15" s="30">
        <f>'Table 20-10-007-01 (Wholesale) '!C177/100</f>
        <v>0.249</v>
      </c>
      <c r="H15" s="29">
        <f t="shared" si="0"/>
        <v>140545560</v>
      </c>
      <c r="I15" s="29">
        <f t="shared" si="1"/>
        <v>10887688</v>
      </c>
      <c r="J15" s="30">
        <f t="shared" si="2"/>
        <v>7.1897605999971678E-2</v>
      </c>
      <c r="L15" s="1"/>
    </row>
    <row r="16" spans="2:12" x14ac:dyDescent="0.45">
      <c r="B16" s="25">
        <v>11</v>
      </c>
      <c r="C16" s="26" t="s">
        <v>74</v>
      </c>
      <c r="D16" s="29">
        <f>'Table 20-10-007-01 (Wholesale) '!C21</f>
        <v>19736842</v>
      </c>
      <c r="E16" s="29">
        <f>'Table 20-10-007-01 (Wholesale) '!C60</f>
        <v>12836301</v>
      </c>
      <c r="F16" s="29">
        <f>'Table 20-10-007-01 (Wholesale) '!C138</f>
        <v>5122831</v>
      </c>
      <c r="G16" s="30">
        <f>'Table 20-10-007-01 (Wholesale) '!C178/100</f>
        <v>0.35</v>
      </c>
      <c r="H16" s="29">
        <f t="shared" si="0"/>
        <v>17959132</v>
      </c>
      <c r="I16" s="29">
        <f t="shared" si="1"/>
        <v>1777710</v>
      </c>
      <c r="J16" s="30">
        <f t="shared" si="2"/>
        <v>9.0070640480376746E-2</v>
      </c>
      <c r="L16" s="1"/>
    </row>
    <row r="17" spans="2:12" x14ac:dyDescent="0.45">
      <c r="B17" s="25">
        <v>12</v>
      </c>
      <c r="C17" s="26" t="s">
        <v>75</v>
      </c>
      <c r="D17" s="29">
        <f>'Table 20-10-007-01 (Wholesale) '!C22</f>
        <v>11715129</v>
      </c>
      <c r="E17" s="29">
        <f>'Table 20-10-007-01 (Wholesale) '!C61</f>
        <v>9116503</v>
      </c>
      <c r="F17" s="29">
        <f>'Table 20-10-007-01 (Wholesale) '!C139</f>
        <v>2050929</v>
      </c>
      <c r="G17" s="30">
        <f>'Table 20-10-007-01 (Wholesale) '!C179/100</f>
        <v>0.222</v>
      </c>
      <c r="H17" s="29">
        <f t="shared" si="0"/>
        <v>11167432</v>
      </c>
      <c r="I17" s="29">
        <f t="shared" si="1"/>
        <v>547697</v>
      </c>
      <c r="J17" s="30">
        <f t="shared" si="2"/>
        <v>4.6751256430893763E-2</v>
      </c>
      <c r="L17" s="1"/>
    </row>
    <row r="18" spans="2:12" x14ac:dyDescent="0.45">
      <c r="B18" s="25">
        <v>13</v>
      </c>
      <c r="C18" s="26" t="s">
        <v>76</v>
      </c>
      <c r="D18" s="29">
        <f>'Table 20-10-007-01 (Wholesale) '!C23</f>
        <v>10780953</v>
      </c>
      <c r="E18" s="29">
        <f>'Table 20-10-007-01 (Wholesale) '!C62</f>
        <v>7290501</v>
      </c>
      <c r="F18" s="29">
        <f>'Table 20-10-007-01 (Wholesale) '!C140</f>
        <v>2632746</v>
      </c>
      <c r="G18" s="30">
        <f>'Table 20-10-007-01 (Wholesale) '!C180/100</f>
        <v>0.32400000000000001</v>
      </c>
      <c r="H18" s="29">
        <f t="shared" si="0"/>
        <v>9923247</v>
      </c>
      <c r="I18" s="29">
        <f t="shared" si="1"/>
        <v>857706</v>
      </c>
      <c r="J18" s="30">
        <f t="shared" si="2"/>
        <v>7.9557530767456267E-2</v>
      </c>
      <c r="L18" s="1"/>
    </row>
    <row r="19" spans="2:12" x14ac:dyDescent="0.45">
      <c r="B19" s="25">
        <v>14</v>
      </c>
      <c r="C19" s="26" t="s">
        <v>77</v>
      </c>
      <c r="D19" s="29">
        <f>'Table 20-10-007-01 (Wholesale) '!C24</f>
        <v>15284035</v>
      </c>
      <c r="E19" s="29">
        <f>'Table 20-10-007-01 (Wholesale) '!C63</f>
        <v>10398477</v>
      </c>
      <c r="F19" s="29">
        <f>'Table 20-10-007-01 (Wholesale) '!C141</f>
        <v>3542289</v>
      </c>
      <c r="G19" s="30">
        <f>'Table 20-10-007-01 (Wholesale) '!C181/100</f>
        <v>0.32</v>
      </c>
      <c r="H19" s="29">
        <f t="shared" si="0"/>
        <v>13940766</v>
      </c>
      <c r="I19" s="29">
        <f t="shared" si="1"/>
        <v>1343269</v>
      </c>
      <c r="J19" s="30">
        <f t="shared" si="2"/>
        <v>8.7887066471648359E-2</v>
      </c>
      <c r="L19" s="1"/>
    </row>
    <row r="20" spans="2:12" x14ac:dyDescent="0.45">
      <c r="B20" s="25">
        <v>15</v>
      </c>
      <c r="C20" s="26" t="s">
        <v>78</v>
      </c>
      <c r="D20" s="29">
        <f>'Table 20-10-007-01 (Wholesale) '!C25</f>
        <v>93916289</v>
      </c>
      <c r="E20" s="29">
        <f>'Table 20-10-007-01 (Wholesale) '!C64</f>
        <v>74149770</v>
      </c>
      <c r="F20" s="29">
        <f>'Table 20-10-007-01 (Wholesale) '!C142</f>
        <v>13405213</v>
      </c>
      <c r="G20" s="30">
        <f>'Table 20-10-007-01 (Wholesale) '!C182/100</f>
        <v>0.21</v>
      </c>
      <c r="H20" s="29">
        <f t="shared" si="0"/>
        <v>87554983</v>
      </c>
      <c r="I20" s="29">
        <f t="shared" si="1"/>
        <v>6361306</v>
      </c>
      <c r="J20" s="30">
        <f t="shared" si="2"/>
        <v>6.7733787905525103E-2</v>
      </c>
      <c r="L20" s="1"/>
    </row>
    <row r="21" spans="2:12" x14ac:dyDescent="0.45">
      <c r="B21" s="25">
        <v>16</v>
      </c>
      <c r="C21" s="26" t="s">
        <v>79</v>
      </c>
      <c r="D21" s="29">
        <f>'Table 20-10-007-01 (Wholesale) '!C26</f>
        <v>80309051</v>
      </c>
      <c r="E21" s="29">
        <f>'Table 20-10-007-01 (Wholesale) '!C65</f>
        <v>66227366</v>
      </c>
      <c r="F21" s="29">
        <f>'Table 20-10-007-01 (Wholesale) '!C143</f>
        <v>9825825</v>
      </c>
      <c r="G21" s="30">
        <f>'Table 20-10-007-01 (Wholesale) '!C183/100</f>
        <v>0.17499999999999999</v>
      </c>
      <c r="H21" s="29">
        <f t="shared" si="0"/>
        <v>76053191</v>
      </c>
      <c r="I21" s="29">
        <f t="shared" si="1"/>
        <v>4255860</v>
      </c>
      <c r="J21" s="30">
        <f t="shared" si="2"/>
        <v>5.2993528711975442E-2</v>
      </c>
      <c r="L21" s="1"/>
    </row>
    <row r="22" spans="2:12" x14ac:dyDescent="0.45">
      <c r="B22" s="25">
        <v>17</v>
      </c>
      <c r="C22" s="26" t="s">
        <v>80</v>
      </c>
      <c r="D22" s="29">
        <f>'Table 20-10-007-01 (Wholesale) '!C27</f>
        <v>13607238</v>
      </c>
      <c r="E22" s="29">
        <f>'Table 20-10-007-01 (Wholesale) '!C66</f>
        <v>7922404</v>
      </c>
      <c r="F22" s="29">
        <f>'Table 20-10-007-01 (Wholesale) '!C144</f>
        <v>3579389</v>
      </c>
      <c r="G22" s="30">
        <f>'Table 20-10-007-01 (Wholesale) '!C184/100</f>
        <v>0.41799999999999998</v>
      </c>
      <c r="H22" s="29">
        <f t="shared" si="0"/>
        <v>11501793</v>
      </c>
      <c r="I22" s="29">
        <f t="shared" si="1"/>
        <v>2105445</v>
      </c>
      <c r="J22" s="30">
        <f t="shared" si="2"/>
        <v>0.15472978425158729</v>
      </c>
      <c r="L22" s="1"/>
    </row>
    <row r="23" spans="2:12" x14ac:dyDescent="0.45">
      <c r="B23" s="25">
        <v>18</v>
      </c>
      <c r="C23" s="26" t="s">
        <v>81</v>
      </c>
      <c r="D23" s="29">
        <f>'Table 20-10-007-01 (Wholesale) '!C28</f>
        <v>160191812</v>
      </c>
      <c r="E23" s="29">
        <f>'Table 20-10-007-01 (Wholesale) '!C67</f>
        <v>136960612</v>
      </c>
      <c r="F23" s="29">
        <f>'Table 20-10-007-01 (Wholesale) '!C145</f>
        <v>12326630</v>
      </c>
      <c r="G23" s="30">
        <f>'Table 20-10-007-01 (Wholesale) '!C185/100</f>
        <v>0.14499999999999999</v>
      </c>
      <c r="H23" s="29">
        <f t="shared" si="0"/>
        <v>149287242</v>
      </c>
      <c r="I23" s="29">
        <f t="shared" si="1"/>
        <v>10904570</v>
      </c>
      <c r="J23" s="30">
        <f t="shared" si="2"/>
        <v>6.8071956137183837E-2</v>
      </c>
      <c r="L23" s="1"/>
    </row>
    <row r="24" spans="2:12" x14ac:dyDescent="0.45">
      <c r="B24" s="25">
        <v>19</v>
      </c>
      <c r="C24" s="26" t="s">
        <v>82</v>
      </c>
      <c r="D24" s="29">
        <f>'Table 20-10-007-01 (Wholesale) '!C29</f>
        <v>126490439</v>
      </c>
      <c r="E24" s="29">
        <f>'Table 20-10-007-01 (Wholesale) '!C68</f>
        <v>111441837</v>
      </c>
      <c r="F24" s="29">
        <f>'Table 20-10-007-01 (Wholesale) '!C146</f>
        <v>6896461</v>
      </c>
      <c r="G24" s="30">
        <f>'Table 20-10-007-01 (Wholesale) '!C186/100</f>
        <v>0.11900000000000001</v>
      </c>
      <c r="H24" s="29">
        <f t="shared" si="0"/>
        <v>118338298</v>
      </c>
      <c r="I24" s="29">
        <f t="shared" si="1"/>
        <v>8152141</v>
      </c>
      <c r="J24" s="30">
        <f t="shared" si="2"/>
        <v>6.4448673468514087E-2</v>
      </c>
      <c r="L24" s="1"/>
    </row>
    <row r="25" spans="2:12" x14ac:dyDescent="0.45">
      <c r="B25" s="25">
        <v>20</v>
      </c>
      <c r="C25" s="26" t="s">
        <v>83</v>
      </c>
      <c r="D25" s="29">
        <f>'Table 20-10-007-01 (Wholesale) '!C30</f>
        <v>32877502</v>
      </c>
      <c r="E25" s="29">
        <f>'Table 20-10-007-01 (Wholesale) '!C69</f>
        <v>25006442</v>
      </c>
      <c r="F25" s="29">
        <f>'Table 20-10-007-01 (Wholesale) '!C147</f>
        <v>5191793</v>
      </c>
      <c r="G25" s="30">
        <f>'Table 20-10-007-01 (Wholesale) '!C187/100</f>
        <v>0.23899999999999999</v>
      </c>
      <c r="H25" s="29">
        <f t="shared" si="0"/>
        <v>30198235</v>
      </c>
      <c r="I25" s="29">
        <f t="shared" si="1"/>
        <v>2679267</v>
      </c>
      <c r="J25" s="30">
        <f t="shared" si="2"/>
        <v>8.1492413870129191E-2</v>
      </c>
      <c r="L25" s="1"/>
    </row>
    <row r="26" spans="2:12" x14ac:dyDescent="0.45">
      <c r="B26" s="25">
        <v>21</v>
      </c>
      <c r="C26" s="26" t="s">
        <v>84</v>
      </c>
      <c r="D26" s="29">
        <f>'Table 20-10-007-01 (Wholesale) '!C31</f>
        <v>823870</v>
      </c>
      <c r="E26" s="29">
        <f>'Table 20-10-007-01 (Wholesale) '!C70</f>
        <v>512333</v>
      </c>
      <c r="F26" s="29">
        <f>'Table 20-10-007-01 (Wholesale) '!C148</f>
        <v>238376</v>
      </c>
      <c r="G26" s="30">
        <f>'Table 20-10-007-01 (Wholesale) '!C188/100</f>
        <v>0.37799999999999995</v>
      </c>
      <c r="H26" s="29">
        <f t="shared" si="0"/>
        <v>750709</v>
      </c>
      <c r="I26" s="29">
        <f t="shared" si="1"/>
        <v>73161</v>
      </c>
      <c r="J26" s="30">
        <f t="shared" si="2"/>
        <v>8.8801631325330449E-2</v>
      </c>
      <c r="L26" s="1"/>
    </row>
    <row r="27" spans="2:12" x14ac:dyDescent="0.45">
      <c r="B27" s="25">
        <v>22</v>
      </c>
      <c r="C27" s="26" t="s">
        <v>85</v>
      </c>
      <c r="D27" s="29">
        <f>'Table 20-10-007-01 (Wholesale) '!C32</f>
        <v>156900503</v>
      </c>
      <c r="E27" s="29">
        <f>'Table 20-10-007-01 (Wholesale) '!C71</f>
        <v>120789108</v>
      </c>
      <c r="F27" s="29">
        <f>'Table 20-10-007-01 (Wholesale) '!C149</f>
        <v>22787687</v>
      </c>
      <c r="G27" s="30">
        <f>'Table 20-10-007-01 (Wholesale) '!C189/100</f>
        <v>0.23</v>
      </c>
      <c r="H27" s="29">
        <f t="shared" si="0"/>
        <v>143576795</v>
      </c>
      <c r="I27" s="29">
        <f t="shared" si="1"/>
        <v>13323708</v>
      </c>
      <c r="J27" s="30">
        <f t="shared" si="2"/>
        <v>8.4918198127127739E-2</v>
      </c>
      <c r="L27" s="1"/>
    </row>
    <row r="28" spans="2:12" x14ac:dyDescent="0.45">
      <c r="B28" s="25">
        <v>23</v>
      </c>
      <c r="C28" s="26" t="s">
        <v>86</v>
      </c>
      <c r="D28" s="29">
        <f>'Table 20-10-007-01 (Wholesale) '!C33</f>
        <v>46745070</v>
      </c>
      <c r="E28" s="29">
        <f>'Table 20-10-007-01 (Wholesale) '!C72</f>
        <v>33398934</v>
      </c>
      <c r="F28" s="29">
        <f>'Table 20-10-007-01 (Wholesale) '!C150</f>
        <v>8345567</v>
      </c>
      <c r="G28" s="30">
        <f>'Table 20-10-007-01 (Wholesale) '!C190/100</f>
        <v>0.28600000000000003</v>
      </c>
      <c r="H28" s="29">
        <f t="shared" si="0"/>
        <v>41744501</v>
      </c>
      <c r="I28" s="29">
        <f t="shared" si="1"/>
        <v>5000569</v>
      </c>
      <c r="J28" s="30">
        <f t="shared" si="2"/>
        <v>0.10697532381489641</v>
      </c>
      <c r="L28" s="1"/>
    </row>
    <row r="29" spans="2:12" x14ac:dyDescent="0.45">
      <c r="B29" s="25">
        <v>24</v>
      </c>
      <c r="C29" s="26" t="s">
        <v>87</v>
      </c>
      <c r="D29" s="29">
        <f>'Table 20-10-007-01 (Wholesale) '!C34</f>
        <v>32018713</v>
      </c>
      <c r="E29" s="29">
        <f>'Table 20-10-007-01 (Wholesale) '!C73</f>
        <v>25399869</v>
      </c>
      <c r="F29" s="29">
        <f>'Table 20-10-007-01 (Wholesale) '!C151</f>
        <v>3753371</v>
      </c>
      <c r="G29" s="30">
        <f>'Table 20-10-007-01 (Wholesale) '!C191/100</f>
        <v>0.20699999999999999</v>
      </c>
      <c r="H29" s="29">
        <f t="shared" si="0"/>
        <v>29153240</v>
      </c>
      <c r="I29" s="29">
        <f t="shared" si="1"/>
        <v>2865473</v>
      </c>
      <c r="J29" s="30">
        <f t="shared" si="2"/>
        <v>8.949369701399304E-2</v>
      </c>
      <c r="L29" s="1"/>
    </row>
    <row r="30" spans="2:12" x14ac:dyDescent="0.45">
      <c r="B30" s="25">
        <v>25</v>
      </c>
      <c r="C30" s="26" t="s">
        <v>88</v>
      </c>
      <c r="D30" s="29">
        <f>'Table 20-10-007-01 (Wholesale) '!C35</f>
        <v>78136720</v>
      </c>
      <c r="E30" s="29">
        <f>'Table 20-10-007-01 (Wholesale) '!C74</f>
        <v>61990305</v>
      </c>
      <c r="F30" s="29">
        <f>'Table 20-10-007-01 (Wholesale) '!C152</f>
        <v>10688750</v>
      </c>
      <c r="G30" s="30">
        <f>'Table 20-10-007-01 (Wholesale) '!C192/100</f>
        <v>0.20699999999999999</v>
      </c>
      <c r="H30" s="29">
        <f t="shared" si="0"/>
        <v>72679055</v>
      </c>
      <c r="I30" s="29">
        <f t="shared" si="1"/>
        <v>5457665</v>
      </c>
      <c r="J30" s="30">
        <f t="shared" si="2"/>
        <v>6.9847633737377249E-2</v>
      </c>
      <c r="L30" s="1"/>
    </row>
    <row r="31" spans="2:12" x14ac:dyDescent="0.45">
      <c r="B31" s="25">
        <v>26</v>
      </c>
      <c r="C31" s="26" t="s">
        <v>89</v>
      </c>
      <c r="D31" s="29">
        <f>'Table 20-10-007-01 (Wholesale) '!C36</f>
        <v>210092234</v>
      </c>
      <c r="E31" s="29">
        <f>'Table 20-10-007-01 (Wholesale) '!C75</f>
        <v>154858875</v>
      </c>
      <c r="F31" s="29">
        <f>'Table 20-10-007-01 (Wholesale) '!C153</f>
        <v>39025274</v>
      </c>
      <c r="G31" s="30">
        <f>'Table 20-10-007-01 (Wholesale) '!C193/100</f>
        <v>0.26300000000000001</v>
      </c>
      <c r="H31" s="29">
        <f t="shared" si="0"/>
        <v>193884149</v>
      </c>
      <c r="I31" s="29">
        <f t="shared" si="1"/>
        <v>16208085</v>
      </c>
      <c r="J31" s="30">
        <f t="shared" si="2"/>
        <v>7.7147473237873229E-2</v>
      </c>
      <c r="L31" s="1"/>
    </row>
    <row r="32" spans="2:12" x14ac:dyDescent="0.45">
      <c r="B32" s="25">
        <v>27</v>
      </c>
      <c r="C32" s="26" t="s">
        <v>90</v>
      </c>
      <c r="D32" s="29">
        <f>'Table 20-10-007-01 (Wholesale) '!C37</f>
        <v>27427406</v>
      </c>
      <c r="E32" s="29">
        <f>'Table 20-10-007-01 (Wholesale) '!C76</f>
        <v>21739061</v>
      </c>
      <c r="F32" s="29">
        <f>'Table 20-10-007-01 (Wholesale) '!C154</f>
        <v>3391633</v>
      </c>
      <c r="G32" s="30">
        <f>'Table 20-10-007-01 (Wholesale) '!C194/100</f>
        <v>0.20699999999999999</v>
      </c>
      <c r="H32" s="29">
        <f t="shared" si="0"/>
        <v>25130694</v>
      </c>
      <c r="I32" s="29">
        <f t="shared" si="1"/>
        <v>2296712</v>
      </c>
      <c r="J32" s="30">
        <f t="shared" si="2"/>
        <v>8.3737849653007651E-2</v>
      </c>
      <c r="L32" s="1"/>
    </row>
    <row r="33" spans="2:12" x14ac:dyDescent="0.45">
      <c r="B33" s="25">
        <v>28</v>
      </c>
      <c r="C33" s="26" t="s">
        <v>91</v>
      </c>
      <c r="D33" s="29">
        <f>'Table 20-10-007-01 (Wholesale) '!C38</f>
        <v>66966851</v>
      </c>
      <c r="E33" s="29">
        <f>'Table 20-10-007-01 (Wholesale) '!C77</f>
        <v>46999090</v>
      </c>
      <c r="F33" s="29">
        <f>'Table 20-10-007-01 (Wholesale) '!C155</f>
        <v>13647929</v>
      </c>
      <c r="G33" s="30">
        <f>'Table 20-10-007-01 (Wholesale) '!C195/100</f>
        <v>0.29799999999999999</v>
      </c>
      <c r="H33" s="29">
        <f t="shared" si="0"/>
        <v>60647019</v>
      </c>
      <c r="I33" s="29">
        <f t="shared" si="1"/>
        <v>6319832</v>
      </c>
      <c r="J33" s="30">
        <f t="shared" si="2"/>
        <v>9.4372542618138044E-2</v>
      </c>
      <c r="L33" s="1"/>
    </row>
    <row r="34" spans="2:12" x14ac:dyDescent="0.45">
      <c r="B34" s="25">
        <v>29</v>
      </c>
      <c r="C34" s="26" t="s">
        <v>92</v>
      </c>
      <c r="D34" s="29">
        <f>'Table 20-10-007-01 (Wholesale) '!C39</f>
        <v>62651244</v>
      </c>
      <c r="E34" s="29">
        <f>'Table 20-10-007-01 (Wholesale) '!C78</f>
        <v>49420639</v>
      </c>
      <c r="F34" s="29">
        <f>'Table 20-10-007-01 (Wholesale) '!C156</f>
        <v>9517462</v>
      </c>
      <c r="G34" s="30">
        <f>'Table 20-10-007-01 (Wholesale) '!C196/100</f>
        <v>0.21100000000000002</v>
      </c>
      <c r="H34" s="29">
        <f t="shared" si="0"/>
        <v>58938101</v>
      </c>
      <c r="I34" s="29">
        <f t="shared" si="1"/>
        <v>3713143</v>
      </c>
      <c r="J34" s="30">
        <f t="shared" si="2"/>
        <v>5.9266867869375427E-2</v>
      </c>
      <c r="L34" s="1"/>
    </row>
    <row r="35" spans="2:12" x14ac:dyDescent="0.45">
      <c r="B35" s="25">
        <v>30</v>
      </c>
      <c r="C35" s="26" t="s">
        <v>93</v>
      </c>
      <c r="D35" s="29">
        <f>'Table 20-10-007-01 (Wholesale) '!C40</f>
        <v>53046733</v>
      </c>
      <c r="E35" s="29">
        <f>'Table 20-10-007-01 (Wholesale) '!C79</f>
        <v>36700085</v>
      </c>
      <c r="F35" s="29">
        <f>'Table 20-10-007-01 (Wholesale) '!C157</f>
        <v>12468250</v>
      </c>
      <c r="G35" s="30">
        <f>'Table 20-10-007-01 (Wholesale) '!C197/100</f>
        <v>0.308</v>
      </c>
      <c r="H35" s="29">
        <f t="shared" si="0"/>
        <v>49168335</v>
      </c>
      <c r="I35" s="29">
        <f t="shared" si="1"/>
        <v>3878398</v>
      </c>
      <c r="J35" s="30">
        <f t="shared" si="2"/>
        <v>7.311285315157863E-2</v>
      </c>
      <c r="L35" s="1"/>
    </row>
    <row r="36" spans="2:12" x14ac:dyDescent="0.45">
      <c r="B36" s="25">
        <v>31</v>
      </c>
      <c r="C36" s="26" t="s">
        <v>94</v>
      </c>
      <c r="D36" s="29">
        <f>'Table 20-10-007-01 (Wholesale) '!C41</f>
        <v>142705483</v>
      </c>
      <c r="E36" s="29">
        <f>'Table 20-10-007-01 (Wholesale) '!C80</f>
        <v>114753568</v>
      </c>
      <c r="F36" s="29">
        <f>'Table 20-10-007-01 (Wholesale) '!C158</f>
        <v>18143848</v>
      </c>
      <c r="G36" s="30">
        <f>'Table 20-10-007-01 (Wholesale) '!C198/100</f>
        <v>0.19600000000000001</v>
      </c>
      <c r="H36" s="29">
        <f t="shared" si="0"/>
        <v>132897416</v>
      </c>
      <c r="I36" s="29">
        <f t="shared" si="1"/>
        <v>9808067</v>
      </c>
      <c r="J36" s="30">
        <f t="shared" si="2"/>
        <v>6.8729433472433571E-2</v>
      </c>
      <c r="L36" s="1"/>
    </row>
    <row r="37" spans="2:12" x14ac:dyDescent="0.45">
      <c r="B37" s="25">
        <v>32</v>
      </c>
      <c r="C37" s="26" t="s">
        <v>95</v>
      </c>
      <c r="D37" s="29">
        <f>'Table 20-10-007-01 (Wholesale) '!C42</f>
        <v>17912669</v>
      </c>
      <c r="E37" s="29">
        <f>'Table 20-10-007-01 (Wholesale) '!C81</f>
        <v>13614327</v>
      </c>
      <c r="F37" s="29">
        <f>'Table 20-10-007-01 (Wholesale) '!C159</f>
        <v>3111688</v>
      </c>
      <c r="G37" s="30">
        <f>'Table 20-10-007-01 (Wholesale) '!C199/100</f>
        <v>0.24</v>
      </c>
      <c r="H37" s="29">
        <f t="shared" si="0"/>
        <v>16726015</v>
      </c>
      <c r="I37" s="29">
        <f t="shared" si="1"/>
        <v>1186654</v>
      </c>
      <c r="J37" s="30">
        <f t="shared" si="2"/>
        <v>6.6246632481178541E-2</v>
      </c>
      <c r="L37" s="1"/>
    </row>
    <row r="38" spans="2:12" x14ac:dyDescent="0.45">
      <c r="B38" s="25">
        <v>33</v>
      </c>
      <c r="C38" s="26" t="s">
        <v>96</v>
      </c>
      <c r="D38" s="29">
        <f>'Table 20-10-007-01 (Wholesale) '!C43</f>
        <v>15489877</v>
      </c>
      <c r="E38" s="29">
        <f>'Table 20-10-007-01 (Wholesale) '!C82</f>
        <v>11653173</v>
      </c>
      <c r="F38" s="29">
        <f>'Table 20-10-007-01 (Wholesale) '!C160</f>
        <v>2791913</v>
      </c>
      <c r="G38" s="30">
        <f>'Table 20-10-007-01 (Wholesale) '!C200/100</f>
        <v>0.248</v>
      </c>
      <c r="H38" s="29">
        <f t="shared" si="0"/>
        <v>14445086</v>
      </c>
      <c r="I38" s="29">
        <f t="shared" si="1"/>
        <v>1044791</v>
      </c>
      <c r="J38" s="30">
        <f t="shared" si="2"/>
        <v>6.7449922294412018E-2</v>
      </c>
      <c r="L38" s="1"/>
    </row>
    <row r="39" spans="2:12" x14ac:dyDescent="0.45">
      <c r="B39" s="25">
        <v>34</v>
      </c>
      <c r="C39" s="26" t="s">
        <v>97</v>
      </c>
      <c r="D39" s="29">
        <f>'Table 20-10-007-01 (Wholesale) '!C44</f>
        <v>53311148</v>
      </c>
      <c r="E39" s="29">
        <f>'Table 20-10-007-01 (Wholesale) '!C83</f>
        <v>46479338</v>
      </c>
      <c r="F39" s="29">
        <f>'Table 20-10-007-01 (Wholesale) '!C161</f>
        <v>3633504</v>
      </c>
      <c r="G39" s="30">
        <f>'Table 20-10-007-01 (Wholesale) '!C201/100</f>
        <v>0.128</v>
      </c>
      <c r="H39" s="29">
        <f t="shared" si="0"/>
        <v>50112842</v>
      </c>
      <c r="I39" s="29">
        <f t="shared" si="1"/>
        <v>3198306</v>
      </c>
      <c r="J39" s="30">
        <f t="shared" si="2"/>
        <v>5.9993193168528282E-2</v>
      </c>
      <c r="L39" s="1"/>
    </row>
    <row r="40" spans="2:12" x14ac:dyDescent="0.45">
      <c r="B40" s="25">
        <v>35</v>
      </c>
      <c r="C40" s="26" t="s">
        <v>98</v>
      </c>
      <c r="D40" s="29">
        <f>'Table 20-10-007-01 (Wholesale) '!C45</f>
        <v>24208508</v>
      </c>
      <c r="E40" s="29">
        <f>'Table 20-10-007-01 (Wholesale) '!C84</f>
        <v>17851309</v>
      </c>
      <c r="F40" s="29">
        <f>'Table 20-10-007-01 (Wholesale) '!C162</f>
        <v>4010463</v>
      </c>
      <c r="G40" s="30">
        <f>'Table 20-10-007-01 (Wholesale) '!C202/100</f>
        <v>0.26300000000000001</v>
      </c>
      <c r="H40" s="29">
        <f t="shared" si="0"/>
        <v>21861772</v>
      </c>
      <c r="I40" s="29">
        <f t="shared" si="1"/>
        <v>2346736</v>
      </c>
      <c r="J40" s="30">
        <f t="shared" si="2"/>
        <v>9.693848129756695E-2</v>
      </c>
      <c r="L40" s="1"/>
    </row>
    <row r="41" spans="2:12" x14ac:dyDescent="0.45">
      <c r="B41" s="25">
        <v>36</v>
      </c>
      <c r="C41" s="26" t="s">
        <v>99</v>
      </c>
      <c r="D41" s="29">
        <f>'Table 20-10-007-01 (Wholesale) '!C46</f>
        <v>10578923</v>
      </c>
      <c r="E41" s="29">
        <f>'Table 20-10-007-01 (Wholesale) '!C85</f>
        <v>9315943</v>
      </c>
      <c r="F41" s="29">
        <f>'Table 20-10-007-01 (Wholesale) '!C163</f>
        <v>768285</v>
      </c>
      <c r="G41" s="30">
        <f>'Table 20-10-007-01 (Wholesale) '!C203/100</f>
        <v>0.11900000000000001</v>
      </c>
      <c r="H41" s="29">
        <f t="shared" si="0"/>
        <v>10084228</v>
      </c>
      <c r="I41" s="29">
        <f t="shared" si="1"/>
        <v>494695</v>
      </c>
      <c r="J41" s="30">
        <f t="shared" si="2"/>
        <v>4.6762321646541899E-2</v>
      </c>
      <c r="L41" s="1"/>
    </row>
    <row r="42" spans="2:12" x14ac:dyDescent="0.45">
      <c r="B42" s="25">
        <v>37</v>
      </c>
      <c r="C42" s="26" t="s">
        <v>100</v>
      </c>
      <c r="D42" s="29">
        <f>'Table 20-10-007-01 (Wholesale) '!C47</f>
        <v>2393416</v>
      </c>
      <c r="E42" s="29">
        <f>'Table 20-10-007-01 (Wholesale) '!C86</f>
        <v>2155390</v>
      </c>
      <c r="F42" s="29">
        <f>'Table 20-10-007-01 (Wholesale) '!C164</f>
        <v>138973</v>
      </c>
      <c r="G42" s="30">
        <f>'Table 20-10-007-01 (Wholesale) '!C204/100</f>
        <v>9.9000000000000005E-2</v>
      </c>
      <c r="H42" s="29">
        <f t="shared" si="0"/>
        <v>2294363</v>
      </c>
      <c r="I42" s="29">
        <f t="shared" si="1"/>
        <v>99053</v>
      </c>
      <c r="J42" s="30">
        <f t="shared" si="2"/>
        <v>4.1385617878379688E-2</v>
      </c>
      <c r="L42" s="1"/>
    </row>
    <row r="43" spans="2:12" x14ac:dyDescent="0.45">
      <c r="B43" s="25">
        <v>38</v>
      </c>
      <c r="C43" s="26" t="s">
        <v>101</v>
      </c>
      <c r="D43" s="29">
        <f>'Table 20-10-007-01 (Wholesale) '!C48</f>
        <v>18810941</v>
      </c>
      <c r="E43" s="29">
        <f>'Table 20-10-007-01 (Wholesale) '!C87</f>
        <v>13684089</v>
      </c>
      <c r="F43" s="29">
        <f>'Table 20-10-007-01 (Wholesale) '!C165</f>
        <v>3689024</v>
      </c>
      <c r="G43" s="30">
        <f>'Table 20-10-007-01 (Wholesale) '!C205/100</f>
        <v>0.27300000000000002</v>
      </c>
      <c r="H43" s="29">
        <f t="shared" si="0"/>
        <v>17373113</v>
      </c>
      <c r="I43" s="29">
        <f t="shared" si="1"/>
        <v>1437828</v>
      </c>
      <c r="J43" s="30">
        <f t="shared" si="2"/>
        <v>7.6435729610762157E-2</v>
      </c>
      <c r="L43" s="1"/>
    </row>
    <row r="44" spans="2:12" x14ac:dyDescent="0.45">
      <c r="B44" s="25">
        <v>39</v>
      </c>
      <c r="C44" s="26" t="s">
        <v>102</v>
      </c>
      <c r="D44" s="29">
        <f>'Table 20-10-007-01 (Wholesale) '!C49</f>
        <v>35014058</v>
      </c>
      <c r="E44" s="29">
        <f>'Table 20-10-007-01 (Wholesale) '!C88</f>
        <v>25274495</v>
      </c>
      <c r="F44" s="29">
        <f>'Table 20-10-007-01 (Wholesale) '!C166</f>
        <v>7541162</v>
      </c>
      <c r="G44" s="30">
        <f>'Table 20-10-007-01 (Wholesale) '!C206/100</f>
        <v>0.27800000000000002</v>
      </c>
      <c r="H44" s="29">
        <f t="shared" si="0"/>
        <v>32815657</v>
      </c>
      <c r="I44" s="29">
        <f t="shared" si="1"/>
        <v>2198401</v>
      </c>
      <c r="J44" s="30">
        <f t="shared" si="2"/>
        <v>6.2786238601649655E-2</v>
      </c>
      <c r="L44" s="1"/>
    </row>
    <row r="47" spans="2:12" x14ac:dyDescent="0.45">
      <c r="B47" s="18" t="s">
        <v>131</v>
      </c>
      <c r="C47" s="18"/>
      <c r="D47" s="18"/>
      <c r="E47" s="18"/>
      <c r="F47" s="18"/>
      <c r="G47" s="18"/>
      <c r="H47" s="18"/>
      <c r="I47" s="18"/>
      <c r="J47" s="18"/>
    </row>
    <row r="48" spans="2:12" x14ac:dyDescent="0.45">
      <c r="B48" s="18" t="s">
        <v>111</v>
      </c>
      <c r="C48" s="18"/>
      <c r="D48" s="18"/>
      <c r="E48" s="18"/>
      <c r="F48" s="18"/>
      <c r="G48" s="18"/>
      <c r="H48" s="18"/>
      <c r="I48" s="18"/>
      <c r="J48" s="18"/>
    </row>
    <row r="49" spans="2:12" x14ac:dyDescent="0.45">
      <c r="B49" s="6"/>
      <c r="C49" s="6" t="s">
        <v>112</v>
      </c>
      <c r="D49" s="6" t="s">
        <v>113</v>
      </c>
      <c r="E49" s="6" t="s">
        <v>114</v>
      </c>
      <c r="F49" s="6" t="s">
        <v>115</v>
      </c>
      <c r="G49" s="6" t="s">
        <v>116</v>
      </c>
      <c r="H49" s="6" t="s">
        <v>43</v>
      </c>
      <c r="I49" s="6" t="s">
        <v>117</v>
      </c>
      <c r="J49" s="6" t="s">
        <v>118</v>
      </c>
    </row>
    <row r="50" spans="2:12" ht="25.5" customHeight="1" x14ac:dyDescent="0.45">
      <c r="B50" s="7">
        <v>1</v>
      </c>
      <c r="C50" s="8"/>
      <c r="D50" s="9" t="s">
        <v>119</v>
      </c>
      <c r="E50" s="9" t="s">
        <v>120</v>
      </c>
      <c r="F50" s="9" t="s">
        <v>121</v>
      </c>
      <c r="G50" s="9" t="s">
        <v>122</v>
      </c>
      <c r="H50" s="9" t="s">
        <v>123</v>
      </c>
      <c r="I50" s="9" t="s">
        <v>124</v>
      </c>
      <c r="J50" s="9" t="s">
        <v>125</v>
      </c>
    </row>
    <row r="51" spans="2:12" x14ac:dyDescent="0.45">
      <c r="B51" s="7">
        <v>2</v>
      </c>
      <c r="C51" s="14" t="s">
        <v>130</v>
      </c>
      <c r="D51" s="12">
        <f>'Table 20-10-007-01 (Wholesale) '!D12</f>
        <v>1519042006</v>
      </c>
      <c r="E51" s="12">
        <f>'Table 20-10-007-01 (Wholesale) '!D51</f>
        <v>1277604613</v>
      </c>
      <c r="F51" s="12">
        <f>'Table 20-10-007-01 (Wholesale) '!D129</f>
        <v>171544352</v>
      </c>
      <c r="G51" s="13">
        <f>'Table 20-10-007-01 (Wholesale) '!D169/100</f>
        <v>0.159</v>
      </c>
      <c r="H51" s="12">
        <f>E51+F51</f>
        <v>1449148965</v>
      </c>
      <c r="I51" s="12">
        <f>D51-H51</f>
        <v>69893041</v>
      </c>
      <c r="J51" s="13">
        <f>I51/D51</f>
        <v>4.6011262837981057E-2</v>
      </c>
      <c r="L51" s="1"/>
    </row>
    <row r="52" spans="2:12" x14ac:dyDescent="0.45">
      <c r="B52" s="7">
        <v>3</v>
      </c>
      <c r="C52" s="8" t="s">
        <v>66</v>
      </c>
      <c r="D52" s="12">
        <f>'Table 20-10-007-01 (Wholesale) '!D13</f>
        <v>65341615</v>
      </c>
      <c r="E52" s="12">
        <f>'Table 20-10-007-01 (Wholesale) '!D52</f>
        <v>61534356</v>
      </c>
      <c r="F52" s="12">
        <f>'Table 20-10-007-01 (Wholesale) '!D130</f>
        <v>2970377</v>
      </c>
      <c r="G52" s="13">
        <f>'Table 20-10-007-01 (Wholesale) '!D170/100</f>
        <v>5.7999999999999996E-2</v>
      </c>
      <c r="H52" s="12">
        <f t="shared" ref="H52:H88" si="3">E52+F52</f>
        <v>64504733</v>
      </c>
      <c r="I52" s="12">
        <f t="shared" ref="I52:I88" si="4">D52-H52</f>
        <v>836882</v>
      </c>
      <c r="J52" s="13">
        <f t="shared" ref="J52:J88" si="5">I52/D52</f>
        <v>1.2807794848658087E-2</v>
      </c>
      <c r="L52" s="1"/>
    </row>
    <row r="53" spans="2:12" x14ac:dyDescent="0.45">
      <c r="B53" s="7">
        <v>4</v>
      </c>
      <c r="C53" s="8" t="s">
        <v>67</v>
      </c>
      <c r="D53" s="12">
        <f>'Table 20-10-007-01 (Wholesale) '!D14</f>
        <v>401406203</v>
      </c>
      <c r="E53" s="12">
        <f>'Table 20-10-007-01 (Wholesale) '!D53</f>
        <v>391796499</v>
      </c>
      <c r="F53" s="12">
        <f>'Table 20-10-007-01 (Wholesale) '!D131</f>
        <v>9076175</v>
      </c>
      <c r="G53" s="13">
        <f>'Table 20-10-007-01 (Wholesale) '!D171/100</f>
        <v>2.4E-2</v>
      </c>
      <c r="H53" s="12">
        <f t="shared" si="3"/>
        <v>400872674</v>
      </c>
      <c r="I53" s="12">
        <f t="shared" si="4"/>
        <v>533529</v>
      </c>
      <c r="J53" s="13">
        <f t="shared" si="5"/>
        <v>1.3291498636855894E-3</v>
      </c>
      <c r="L53" s="1"/>
    </row>
    <row r="54" spans="2:12" x14ac:dyDescent="0.45">
      <c r="B54" s="7">
        <v>5</v>
      </c>
      <c r="C54" s="8" t="s">
        <v>68</v>
      </c>
      <c r="D54" s="12">
        <f>'Table 20-10-007-01 (Wholesale) '!D15</f>
        <v>184508205</v>
      </c>
      <c r="E54" s="12">
        <f>'Table 20-10-007-01 (Wholesale) '!D54</f>
        <v>149860919</v>
      </c>
      <c r="F54" s="12">
        <f>'Table 20-10-007-01 (Wholesale) '!D132</f>
        <v>24181854</v>
      </c>
      <c r="G54" s="13">
        <f>'Table 20-10-007-01 (Wholesale) '!D172/100</f>
        <v>0.188</v>
      </c>
      <c r="H54" s="12">
        <f t="shared" si="3"/>
        <v>174042773</v>
      </c>
      <c r="I54" s="12">
        <f t="shared" si="4"/>
        <v>10465432</v>
      </c>
      <c r="J54" s="13">
        <f t="shared" si="5"/>
        <v>5.6720686215553394E-2</v>
      </c>
      <c r="L54" s="1"/>
    </row>
    <row r="55" spans="2:12" x14ac:dyDescent="0.45">
      <c r="B55" s="7">
        <v>6</v>
      </c>
      <c r="C55" s="8" t="s">
        <v>69</v>
      </c>
      <c r="D55" s="12">
        <f>'Table 20-10-007-01 (Wholesale) '!D16</f>
        <v>161734695</v>
      </c>
      <c r="E55" s="12">
        <f>'Table 20-10-007-01 (Wholesale) '!D55</f>
        <v>134381664</v>
      </c>
      <c r="F55" s="12">
        <f>'Table 20-10-007-01 (Wholesale) '!D133</f>
        <v>19527720</v>
      </c>
      <c r="G55" s="13">
        <f>'Table 20-10-007-01 (Wholesale) '!D173/100</f>
        <v>0.16899999999999998</v>
      </c>
      <c r="H55" s="12">
        <f t="shared" si="3"/>
        <v>153909384</v>
      </c>
      <c r="I55" s="12">
        <f t="shared" si="4"/>
        <v>7825311</v>
      </c>
      <c r="J55" s="13">
        <f t="shared" si="5"/>
        <v>4.8383626036454332E-2</v>
      </c>
      <c r="L55" s="1"/>
    </row>
    <row r="56" spans="2:12" x14ac:dyDescent="0.45">
      <c r="B56" s="7">
        <v>7</v>
      </c>
      <c r="C56" s="8" t="s">
        <v>70</v>
      </c>
      <c r="D56" s="12">
        <f>'Table 20-10-007-01 (Wholesale) '!D17</f>
        <v>11848939</v>
      </c>
      <c r="E56" s="12">
        <f>'Table 20-10-007-01 (Wholesale) '!D56</f>
        <v>8243321</v>
      </c>
      <c r="F56" s="12">
        <f>'Table 20-10-007-01 (Wholesale) '!D134</f>
        <v>2447192</v>
      </c>
      <c r="G56" s="13">
        <f>'Table 20-10-007-01 (Wholesale) '!D174/100</f>
        <v>0.30399999999999999</v>
      </c>
      <c r="H56" s="12">
        <f t="shared" si="3"/>
        <v>10690513</v>
      </c>
      <c r="I56" s="12">
        <f t="shared" si="4"/>
        <v>1158426</v>
      </c>
      <c r="J56" s="13">
        <f t="shared" si="5"/>
        <v>9.7766221937677283E-2</v>
      </c>
      <c r="L56" s="1"/>
    </row>
    <row r="57" spans="2:12" x14ac:dyDescent="0.45">
      <c r="B57" s="7">
        <v>8</v>
      </c>
      <c r="C57" s="8" t="s">
        <v>71</v>
      </c>
      <c r="D57" s="12">
        <f>'Table 20-10-007-01 (Wholesale) '!D18</f>
        <v>7970686</v>
      </c>
      <c r="E57" s="12">
        <f>'Table 20-10-007-01 (Wholesale) '!D57</f>
        <v>4972316</v>
      </c>
      <c r="F57" s="12">
        <f>'Table 20-10-007-01 (Wholesale) '!D135</f>
        <v>2010270</v>
      </c>
      <c r="G57" s="13">
        <f>'Table 20-10-007-01 (Wholesale) '!D175/100</f>
        <v>0.376</v>
      </c>
      <c r="H57" s="12">
        <f t="shared" si="3"/>
        <v>6982586</v>
      </c>
      <c r="I57" s="12">
        <f t="shared" si="4"/>
        <v>988100</v>
      </c>
      <c r="J57" s="13">
        <f t="shared" si="5"/>
        <v>0.12396674514590086</v>
      </c>
      <c r="L57" s="1"/>
    </row>
    <row r="58" spans="2:12" x14ac:dyDescent="0.45">
      <c r="B58" s="7">
        <v>9</v>
      </c>
      <c r="C58" s="8" t="s">
        <v>72</v>
      </c>
      <c r="D58" s="12">
        <f>'Table 20-10-007-01 (Wholesale) '!D19</f>
        <v>2953884</v>
      </c>
      <c r="E58" s="12">
        <f>'Table 20-10-007-01 (Wholesale) '!D58</f>
        <v>2263617</v>
      </c>
      <c r="F58" s="12">
        <f>'Table 20-10-007-01 (Wholesale) '!D136</f>
        <v>196672</v>
      </c>
      <c r="G58" s="13">
        <f>'Table 20-10-007-01 (Wholesale) '!D176/100</f>
        <v>0.23399999999999999</v>
      </c>
      <c r="H58" s="12">
        <f t="shared" si="3"/>
        <v>2460289</v>
      </c>
      <c r="I58" s="12">
        <f t="shared" si="4"/>
        <v>493595</v>
      </c>
      <c r="J58" s="13">
        <f t="shared" si="5"/>
        <v>0.16710033298531696</v>
      </c>
      <c r="L58" s="1"/>
    </row>
    <row r="59" spans="2:12" x14ac:dyDescent="0.45">
      <c r="B59" s="7">
        <v>10</v>
      </c>
      <c r="C59" s="8" t="s">
        <v>73</v>
      </c>
      <c r="D59" s="12">
        <f>'Table 20-10-007-01 (Wholesale) '!D20</f>
        <v>151323821</v>
      </c>
      <c r="E59" s="12">
        <f>'Table 20-10-007-01 (Wholesale) '!D59</f>
        <v>113370067</v>
      </c>
      <c r="F59" s="12">
        <f>'Table 20-10-007-01 (Wholesale) '!D137</f>
        <v>29152109</v>
      </c>
      <c r="G59" s="13">
        <f>'Table 20-10-007-01 (Wholesale) '!D177/100</f>
        <v>0.251</v>
      </c>
      <c r="H59" s="12">
        <f t="shared" si="3"/>
        <v>142522176</v>
      </c>
      <c r="I59" s="12">
        <f t="shared" si="4"/>
        <v>8801645</v>
      </c>
      <c r="J59" s="13">
        <f t="shared" si="5"/>
        <v>5.8164305803512589E-2</v>
      </c>
      <c r="L59" s="1"/>
    </row>
    <row r="60" spans="2:12" x14ac:dyDescent="0.45">
      <c r="B60" s="7">
        <v>11</v>
      </c>
      <c r="C60" s="8" t="s">
        <v>74</v>
      </c>
      <c r="D60" s="12">
        <f>'Table 20-10-007-01 (Wholesale) '!D21</f>
        <v>19830224</v>
      </c>
      <c r="E60" s="12">
        <f>'Table 20-10-007-01 (Wholesale) '!D60</f>
        <v>12480391</v>
      </c>
      <c r="F60" s="12">
        <f>'Table 20-10-007-01 (Wholesale) '!D138</f>
        <v>5698104</v>
      </c>
      <c r="G60" s="13">
        <f>'Table 20-10-007-01 (Wholesale) '!D178/100</f>
        <v>0.371</v>
      </c>
      <c r="H60" s="12">
        <f t="shared" si="3"/>
        <v>18178495</v>
      </c>
      <c r="I60" s="12">
        <f t="shared" si="4"/>
        <v>1651729</v>
      </c>
      <c r="J60" s="13">
        <f t="shared" si="5"/>
        <v>8.329351196436309E-2</v>
      </c>
      <c r="L60" s="1"/>
    </row>
    <row r="61" spans="2:12" x14ac:dyDescent="0.45">
      <c r="B61" s="7">
        <v>12</v>
      </c>
      <c r="C61" s="8" t="s">
        <v>75</v>
      </c>
      <c r="D61" s="12">
        <f>'Table 20-10-007-01 (Wholesale) '!D22</f>
        <v>11073624</v>
      </c>
      <c r="E61" s="12">
        <f>'Table 20-10-007-01 (Wholesale) '!D61</f>
        <v>8452369</v>
      </c>
      <c r="F61" s="12">
        <f>'Table 20-10-007-01 (Wholesale) '!D139</f>
        <v>2093291</v>
      </c>
      <c r="G61" s="13">
        <f>'Table 20-10-007-01 (Wholesale) '!D179/100</f>
        <v>0.23699999999999999</v>
      </c>
      <c r="H61" s="12">
        <f t="shared" si="3"/>
        <v>10545660</v>
      </c>
      <c r="I61" s="12">
        <f t="shared" si="4"/>
        <v>527964</v>
      </c>
      <c r="J61" s="13">
        <f t="shared" si="5"/>
        <v>4.7677616650158974E-2</v>
      </c>
      <c r="L61" s="1"/>
    </row>
    <row r="62" spans="2:12" x14ac:dyDescent="0.45">
      <c r="B62" s="7">
        <v>13</v>
      </c>
      <c r="C62" s="8" t="s">
        <v>76</v>
      </c>
      <c r="D62" s="12">
        <f>'Table 20-10-007-01 (Wholesale) '!D23</f>
        <v>9932839</v>
      </c>
      <c r="E62" s="12">
        <f>'Table 20-10-007-01 (Wholesale) '!D62</f>
        <v>6553710</v>
      </c>
      <c r="F62" s="12">
        <f>'Table 20-10-007-01 (Wholesale) '!D140</f>
        <v>2716850</v>
      </c>
      <c r="G62" s="13">
        <f>'Table 20-10-007-01 (Wholesale) '!D180/100</f>
        <v>0.34</v>
      </c>
      <c r="H62" s="12">
        <f t="shared" si="3"/>
        <v>9270560</v>
      </c>
      <c r="I62" s="12">
        <f t="shared" si="4"/>
        <v>662279</v>
      </c>
      <c r="J62" s="13">
        <f t="shared" si="5"/>
        <v>6.6675700673291899E-2</v>
      </c>
      <c r="L62" s="1"/>
    </row>
    <row r="63" spans="2:12" x14ac:dyDescent="0.45">
      <c r="B63" s="7">
        <v>14</v>
      </c>
      <c r="C63" s="8" t="s">
        <v>77</v>
      </c>
      <c r="D63" s="12">
        <f>'Table 20-10-007-01 (Wholesale) '!D24</f>
        <v>14717178</v>
      </c>
      <c r="E63" s="12">
        <f>'Table 20-10-007-01 (Wholesale) '!D63</f>
        <v>9727097</v>
      </c>
      <c r="F63" s="12">
        <f>'Table 20-10-007-01 (Wholesale) '!D141</f>
        <v>4025703</v>
      </c>
      <c r="G63" s="13">
        <f>'Table 20-10-007-01 (Wholesale) '!D181/100</f>
        <v>0.33899999999999997</v>
      </c>
      <c r="H63" s="12">
        <f t="shared" si="3"/>
        <v>13752800</v>
      </c>
      <c r="I63" s="12">
        <f t="shared" si="4"/>
        <v>964378</v>
      </c>
      <c r="J63" s="13">
        <f t="shared" si="5"/>
        <v>6.5527372163331862E-2</v>
      </c>
      <c r="L63" s="1"/>
    </row>
    <row r="64" spans="2:12" x14ac:dyDescent="0.45">
      <c r="B64" s="7">
        <v>15</v>
      </c>
      <c r="C64" s="8" t="s">
        <v>78</v>
      </c>
      <c r="D64" s="12">
        <f>'Table 20-10-007-01 (Wholesale) '!D25</f>
        <v>95769956</v>
      </c>
      <c r="E64" s="12">
        <f>'Table 20-10-007-01 (Wholesale) '!D64</f>
        <v>76156501</v>
      </c>
      <c r="F64" s="12">
        <f>'Table 20-10-007-01 (Wholesale) '!D142</f>
        <v>14618160</v>
      </c>
      <c r="G64" s="13">
        <f>'Table 20-10-007-01 (Wholesale) '!D182/100</f>
        <v>0.20499999999999999</v>
      </c>
      <c r="H64" s="12">
        <f t="shared" si="3"/>
        <v>90774661</v>
      </c>
      <c r="I64" s="12">
        <f t="shared" si="4"/>
        <v>4995295</v>
      </c>
      <c r="J64" s="13">
        <f t="shared" si="5"/>
        <v>5.2159311840970252E-2</v>
      </c>
      <c r="L64" s="1"/>
    </row>
    <row r="65" spans="2:12" x14ac:dyDescent="0.45">
      <c r="B65" s="7">
        <v>16</v>
      </c>
      <c r="C65" s="8" t="s">
        <v>79</v>
      </c>
      <c r="D65" s="12">
        <f>'Table 20-10-007-01 (Wholesale) '!D26</f>
        <v>81338324</v>
      </c>
      <c r="E65" s="12">
        <f>'Table 20-10-007-01 (Wholesale) '!D65</f>
        <v>67733835</v>
      </c>
      <c r="F65" s="12">
        <f>'Table 20-10-007-01 (Wholesale) '!D143</f>
        <v>10418581</v>
      </c>
      <c r="G65" s="13">
        <f>'Table 20-10-007-01 (Wholesale) '!D183/100</f>
        <v>0.16699999999999998</v>
      </c>
      <c r="H65" s="12">
        <f t="shared" si="3"/>
        <v>78152416</v>
      </c>
      <c r="I65" s="12">
        <f t="shared" si="4"/>
        <v>3185908</v>
      </c>
      <c r="J65" s="13">
        <f t="shared" si="5"/>
        <v>3.9168596589228957E-2</v>
      </c>
      <c r="L65" s="1"/>
    </row>
    <row r="66" spans="2:12" x14ac:dyDescent="0.45">
      <c r="B66" s="7">
        <v>17</v>
      </c>
      <c r="C66" s="8" t="s">
        <v>80</v>
      </c>
      <c r="D66" s="12">
        <f>'Table 20-10-007-01 (Wholesale) '!D27</f>
        <v>14431631</v>
      </c>
      <c r="E66" s="12">
        <f>'Table 20-10-007-01 (Wholesale) '!D66</f>
        <v>8422666</v>
      </c>
      <c r="F66" s="12">
        <f>'Table 20-10-007-01 (Wholesale) '!D144</f>
        <v>4199579</v>
      </c>
      <c r="G66" s="13">
        <f>'Table 20-10-007-01 (Wholesale) '!D184/100</f>
        <v>0.41600000000000004</v>
      </c>
      <c r="H66" s="12">
        <f t="shared" si="3"/>
        <v>12622245</v>
      </c>
      <c r="I66" s="12">
        <f t="shared" si="4"/>
        <v>1809386</v>
      </c>
      <c r="J66" s="13">
        <f t="shared" si="5"/>
        <v>0.12537640409458917</v>
      </c>
      <c r="L66" s="1"/>
    </row>
    <row r="67" spans="2:12" x14ac:dyDescent="0.45">
      <c r="B67" s="7">
        <v>18</v>
      </c>
      <c r="C67" s="8" t="s">
        <v>81</v>
      </c>
      <c r="D67" s="12">
        <f>'Table 20-10-007-01 (Wholesale) '!D28</f>
        <v>187069013</v>
      </c>
      <c r="E67" s="12">
        <f>'Table 20-10-007-01 (Wholesale) '!D67</f>
        <v>162308056</v>
      </c>
      <c r="F67" s="12">
        <f>'Table 20-10-007-01 (Wholesale) '!D145</f>
        <v>13901189</v>
      </c>
      <c r="G67" s="13">
        <f>'Table 20-10-007-01 (Wholesale) '!D185/100</f>
        <v>0.13200000000000001</v>
      </c>
      <c r="H67" s="12">
        <f t="shared" si="3"/>
        <v>176209245</v>
      </c>
      <c r="I67" s="12">
        <f t="shared" si="4"/>
        <v>10859768</v>
      </c>
      <c r="J67" s="13">
        <f t="shared" si="5"/>
        <v>5.8052201301773049E-2</v>
      </c>
      <c r="L67" s="1"/>
    </row>
    <row r="68" spans="2:12" x14ac:dyDescent="0.45">
      <c r="B68" s="7">
        <v>19</v>
      </c>
      <c r="C68" s="8" t="s">
        <v>82</v>
      </c>
      <c r="D68" s="12">
        <f>'Table 20-10-007-01 (Wholesale) '!D29</f>
        <v>150895164</v>
      </c>
      <c r="E68" s="12">
        <f>'Table 20-10-007-01 (Wholesale) '!D68</f>
        <v>134901270</v>
      </c>
      <c r="F68" s="12">
        <f>'Table 20-10-007-01 (Wholesale) '!D146</f>
        <v>8089111</v>
      </c>
      <c r="G68" s="13">
        <f>'Table 20-10-007-01 (Wholesale) '!D186/100</f>
        <v>0.106</v>
      </c>
      <c r="H68" s="12">
        <f t="shared" si="3"/>
        <v>142990381</v>
      </c>
      <c r="I68" s="12">
        <f t="shared" si="4"/>
        <v>7904783</v>
      </c>
      <c r="J68" s="13">
        <f t="shared" si="5"/>
        <v>5.2385926695437367E-2</v>
      </c>
      <c r="L68" s="1"/>
    </row>
    <row r="69" spans="2:12" x14ac:dyDescent="0.45">
      <c r="B69" s="7">
        <v>20</v>
      </c>
      <c r="C69" s="8" t="s">
        <v>83</v>
      </c>
      <c r="D69" s="12">
        <f>'Table 20-10-007-01 (Wholesale) '!D30</f>
        <v>35328045</v>
      </c>
      <c r="E69" s="12">
        <f>'Table 20-10-007-01 (Wholesale) '!D69</f>
        <v>26881537</v>
      </c>
      <c r="F69" s="12">
        <f>'Table 20-10-007-01 (Wholesale) '!D147</f>
        <v>5560674</v>
      </c>
      <c r="G69" s="13">
        <f>'Table 20-10-007-01 (Wholesale) '!D187/100</f>
        <v>0.23899999999999999</v>
      </c>
      <c r="H69" s="12">
        <f t="shared" si="3"/>
        <v>32442211</v>
      </c>
      <c r="I69" s="12">
        <f t="shared" si="4"/>
        <v>2885834</v>
      </c>
      <c r="J69" s="13">
        <f t="shared" si="5"/>
        <v>8.1686773213745623E-2</v>
      </c>
      <c r="L69" s="1"/>
    </row>
    <row r="70" spans="2:12" x14ac:dyDescent="0.45">
      <c r="B70" s="7">
        <v>21</v>
      </c>
      <c r="C70" s="8" t="s">
        <v>84</v>
      </c>
      <c r="D70" s="12">
        <f>'Table 20-10-007-01 (Wholesale) '!D31</f>
        <v>845804</v>
      </c>
      <c r="E70" s="12">
        <f>'Table 20-10-007-01 (Wholesale) '!D70</f>
        <v>525250</v>
      </c>
      <c r="F70" s="12">
        <f>'Table 20-10-007-01 (Wholesale) '!D148</f>
        <v>251404</v>
      </c>
      <c r="G70" s="13">
        <f>'Table 20-10-007-01 (Wholesale) '!D188/100</f>
        <v>0.379</v>
      </c>
      <c r="H70" s="12">
        <f t="shared" si="3"/>
        <v>776654</v>
      </c>
      <c r="I70" s="12">
        <f t="shared" si="4"/>
        <v>69150</v>
      </c>
      <c r="J70" s="13">
        <f t="shared" si="5"/>
        <v>8.1756529881627418E-2</v>
      </c>
      <c r="L70" s="1"/>
    </row>
    <row r="71" spans="2:12" x14ac:dyDescent="0.45">
      <c r="B71" s="7">
        <v>22</v>
      </c>
      <c r="C71" s="8" t="s">
        <v>85</v>
      </c>
      <c r="D71" s="12">
        <f>'Table 20-10-007-01 (Wholesale) '!D32</f>
        <v>146441275</v>
      </c>
      <c r="E71" s="12">
        <f>'Table 20-10-007-01 (Wholesale) '!D71</f>
        <v>111430440</v>
      </c>
      <c r="F71" s="12">
        <f>'Table 20-10-007-01 (Wholesale) '!D149</f>
        <v>24351226</v>
      </c>
      <c r="G71" s="13">
        <f>'Table 20-10-007-01 (Wholesale) '!D189/100</f>
        <v>0.23899999999999999</v>
      </c>
      <c r="H71" s="12">
        <f t="shared" si="3"/>
        <v>135781666</v>
      </c>
      <c r="I71" s="12">
        <f t="shared" si="4"/>
        <v>10659609</v>
      </c>
      <c r="J71" s="13">
        <f t="shared" si="5"/>
        <v>7.27910146917254E-2</v>
      </c>
      <c r="L71" s="1"/>
    </row>
    <row r="72" spans="2:12" x14ac:dyDescent="0.45">
      <c r="B72" s="7">
        <v>23</v>
      </c>
      <c r="C72" s="8" t="s">
        <v>86</v>
      </c>
      <c r="D72" s="12">
        <f>'Table 20-10-007-01 (Wholesale) '!D33</f>
        <v>47935822</v>
      </c>
      <c r="E72" s="12">
        <f>'Table 20-10-007-01 (Wholesale) '!D72</f>
        <v>33651276</v>
      </c>
      <c r="F72" s="12">
        <f>'Table 20-10-007-01 (Wholesale) '!D150</f>
        <v>9724234</v>
      </c>
      <c r="G72" s="13">
        <f>'Table 20-10-007-01 (Wholesale) '!D190/100</f>
        <v>0.29799999999999999</v>
      </c>
      <c r="H72" s="12">
        <f t="shared" si="3"/>
        <v>43375510</v>
      </c>
      <c r="I72" s="12">
        <f t="shared" si="4"/>
        <v>4560312</v>
      </c>
      <c r="J72" s="13">
        <f t="shared" si="5"/>
        <v>9.5133697717752708E-2</v>
      </c>
      <c r="L72" s="1"/>
    </row>
    <row r="73" spans="2:12" x14ac:dyDescent="0.45">
      <c r="B73" s="7">
        <v>24</v>
      </c>
      <c r="C73" s="8" t="s">
        <v>87</v>
      </c>
      <c r="D73" s="12">
        <f>'Table 20-10-007-01 (Wholesale) '!D34</f>
        <v>28543150</v>
      </c>
      <c r="E73" s="12">
        <f>'Table 20-10-007-01 (Wholesale) '!D73</f>
        <v>23278989</v>
      </c>
      <c r="F73" s="12">
        <f>'Table 20-10-007-01 (Wholesale) '!D151</f>
        <v>3309000</v>
      </c>
      <c r="G73" s="13">
        <f>'Table 20-10-007-01 (Wholesale) '!D191/100</f>
        <v>0.184</v>
      </c>
      <c r="H73" s="12">
        <f t="shared" si="3"/>
        <v>26587989</v>
      </c>
      <c r="I73" s="12">
        <f t="shared" si="4"/>
        <v>1955161</v>
      </c>
      <c r="J73" s="13">
        <f t="shared" si="5"/>
        <v>6.849843132240134E-2</v>
      </c>
      <c r="L73" s="1"/>
    </row>
    <row r="74" spans="2:12" x14ac:dyDescent="0.45">
      <c r="B74" s="7">
        <v>25</v>
      </c>
      <c r="C74" s="8" t="s">
        <v>88</v>
      </c>
      <c r="D74" s="12">
        <f>'Table 20-10-007-01 (Wholesale) '!D35</f>
        <v>69962303</v>
      </c>
      <c r="E74" s="12">
        <f>'Table 20-10-007-01 (Wholesale) '!D74</f>
        <v>54500175</v>
      </c>
      <c r="F74" s="12">
        <f>'Table 20-10-007-01 (Wholesale) '!D152</f>
        <v>11317992</v>
      </c>
      <c r="G74" s="13">
        <f>'Table 20-10-007-01 (Wholesale) '!D192/100</f>
        <v>0.221</v>
      </c>
      <c r="H74" s="12">
        <f t="shared" si="3"/>
        <v>65818167</v>
      </c>
      <c r="I74" s="12">
        <f t="shared" si="4"/>
        <v>4144136</v>
      </c>
      <c r="J74" s="13">
        <f t="shared" si="5"/>
        <v>5.9233841973441038E-2</v>
      </c>
      <c r="L74" s="1"/>
    </row>
    <row r="75" spans="2:12" x14ac:dyDescent="0.45">
      <c r="B75" s="7">
        <v>26</v>
      </c>
      <c r="C75" s="8" t="s">
        <v>89</v>
      </c>
      <c r="D75" s="12">
        <f>'Table 20-10-007-01 (Wholesale) '!D36</f>
        <v>220056177</v>
      </c>
      <c r="E75" s="12">
        <f>'Table 20-10-007-01 (Wholesale) '!D75</f>
        <v>159605432</v>
      </c>
      <c r="F75" s="12">
        <f>'Table 20-10-007-01 (Wholesale) '!D153</f>
        <v>42675913</v>
      </c>
      <c r="G75" s="13">
        <f>'Table 20-10-007-01 (Wholesale) '!D193/100</f>
        <v>0.27500000000000002</v>
      </c>
      <c r="H75" s="12">
        <f t="shared" si="3"/>
        <v>202281345</v>
      </c>
      <c r="I75" s="12">
        <f t="shared" si="4"/>
        <v>17774832</v>
      </c>
      <c r="J75" s="13">
        <f t="shared" si="5"/>
        <v>8.0774065251528929E-2</v>
      </c>
      <c r="L75" s="1"/>
    </row>
    <row r="76" spans="2:12" x14ac:dyDescent="0.45">
      <c r="B76" s="7">
        <v>27</v>
      </c>
      <c r="C76" s="8" t="s">
        <v>90</v>
      </c>
      <c r="D76" s="12">
        <f>'Table 20-10-007-01 (Wholesale) '!D37</f>
        <v>29308341</v>
      </c>
      <c r="E76" s="12">
        <f>'Table 20-10-007-01 (Wholesale) '!D76</f>
        <v>23379155</v>
      </c>
      <c r="F76" s="12">
        <f>'Table 20-10-007-01 (Wholesale) '!D154</f>
        <v>3460879</v>
      </c>
      <c r="G76" s="13">
        <f>'Table 20-10-007-01 (Wholesale) '!D194/100</f>
        <v>0.20199999999999999</v>
      </c>
      <c r="H76" s="12">
        <f t="shared" si="3"/>
        <v>26840034</v>
      </c>
      <c r="I76" s="12">
        <f t="shared" si="4"/>
        <v>2468307</v>
      </c>
      <c r="J76" s="13">
        <f t="shared" si="5"/>
        <v>8.4218584736679564E-2</v>
      </c>
      <c r="L76" s="1"/>
    </row>
    <row r="77" spans="2:12" x14ac:dyDescent="0.45">
      <c r="B77" s="7">
        <v>28</v>
      </c>
      <c r="C77" s="8" t="s">
        <v>91</v>
      </c>
      <c r="D77" s="12">
        <f>'Table 20-10-007-01 (Wholesale) '!D38</f>
        <v>74035665</v>
      </c>
      <c r="E77" s="12">
        <f>'Table 20-10-007-01 (Wholesale) '!D77</f>
        <v>51298999</v>
      </c>
      <c r="F77" s="12">
        <f>'Table 20-10-007-01 (Wholesale) '!D155</f>
        <v>15819637</v>
      </c>
      <c r="G77" s="13">
        <f>'Table 20-10-007-01 (Wholesale) '!D195/100</f>
        <v>0.307</v>
      </c>
      <c r="H77" s="12">
        <f t="shared" si="3"/>
        <v>67118636</v>
      </c>
      <c r="I77" s="12">
        <f t="shared" si="4"/>
        <v>6917029</v>
      </c>
      <c r="J77" s="13">
        <f t="shared" si="5"/>
        <v>9.3428336194454384E-2</v>
      </c>
      <c r="L77" s="1"/>
    </row>
    <row r="78" spans="2:12" x14ac:dyDescent="0.45">
      <c r="B78" s="7">
        <v>29</v>
      </c>
      <c r="C78" s="8" t="s">
        <v>92</v>
      </c>
      <c r="D78" s="12">
        <f>'Table 20-10-007-01 (Wholesale) '!D39</f>
        <v>61362978</v>
      </c>
      <c r="E78" s="12">
        <f>'Table 20-10-007-01 (Wholesale) '!D78</f>
        <v>46844079</v>
      </c>
      <c r="F78" s="12">
        <f>'Table 20-10-007-01 (Wholesale) '!D156</f>
        <v>10338660</v>
      </c>
      <c r="G78" s="13">
        <f>'Table 20-10-007-01 (Wholesale) '!D196/100</f>
        <v>0.23699999999999999</v>
      </c>
      <c r="H78" s="12">
        <f t="shared" si="3"/>
        <v>57182739</v>
      </c>
      <c r="I78" s="12">
        <f t="shared" si="4"/>
        <v>4180239</v>
      </c>
      <c r="J78" s="13">
        <f t="shared" si="5"/>
        <v>6.8123144218978415E-2</v>
      </c>
      <c r="L78" s="1"/>
    </row>
    <row r="79" spans="2:12" x14ac:dyDescent="0.45">
      <c r="B79" s="7">
        <v>30</v>
      </c>
      <c r="C79" s="8" t="s">
        <v>93</v>
      </c>
      <c r="D79" s="12">
        <f>'Table 20-10-007-01 (Wholesale) '!D40</f>
        <v>55349193</v>
      </c>
      <c r="E79" s="12">
        <f>'Table 20-10-007-01 (Wholesale) '!D79</f>
        <v>38083199</v>
      </c>
      <c r="F79" s="12">
        <f>'Table 20-10-007-01 (Wholesale) '!D157</f>
        <v>13056736</v>
      </c>
      <c r="G79" s="13">
        <f>'Table 20-10-007-01 (Wholesale) '!D197/100</f>
        <v>0.312</v>
      </c>
      <c r="H79" s="12">
        <f t="shared" si="3"/>
        <v>51139935</v>
      </c>
      <c r="I79" s="12">
        <f t="shared" si="4"/>
        <v>4209258</v>
      </c>
      <c r="J79" s="13">
        <f t="shared" si="5"/>
        <v>7.6049130472417181E-2</v>
      </c>
      <c r="L79" s="1"/>
    </row>
    <row r="80" spans="2:12" x14ac:dyDescent="0.45">
      <c r="B80" s="7">
        <v>31</v>
      </c>
      <c r="C80" s="8" t="s">
        <v>94</v>
      </c>
      <c r="D80" s="12">
        <f>'Table 20-10-007-01 (Wholesale) '!D41</f>
        <v>128224595</v>
      </c>
      <c r="E80" s="12">
        <f>'Table 20-10-007-01 (Wholesale) '!D80</f>
        <v>102654520</v>
      </c>
      <c r="F80" s="12">
        <f>'Table 20-10-007-01 (Wholesale) '!D158</f>
        <v>17672490</v>
      </c>
      <c r="G80" s="13">
        <f>'Table 20-10-007-01 (Wholesale) '!D198/100</f>
        <v>0.19899999999999998</v>
      </c>
      <c r="H80" s="12">
        <f t="shared" si="3"/>
        <v>120327010</v>
      </c>
      <c r="I80" s="12">
        <f t="shared" si="4"/>
        <v>7897585</v>
      </c>
      <c r="J80" s="13">
        <f t="shared" si="5"/>
        <v>6.159181083785057E-2</v>
      </c>
      <c r="L80" s="1"/>
    </row>
    <row r="81" spans="2:12" x14ac:dyDescent="0.45">
      <c r="B81" s="7">
        <v>32</v>
      </c>
      <c r="C81" s="8" t="s">
        <v>95</v>
      </c>
      <c r="D81" s="12">
        <f>'Table 20-10-007-01 (Wholesale) '!D42</f>
        <v>15966479</v>
      </c>
      <c r="E81" s="12">
        <f>'Table 20-10-007-01 (Wholesale) '!D81</f>
        <v>12083269</v>
      </c>
      <c r="F81" s="12">
        <f>'Table 20-10-007-01 (Wholesale) '!D159</f>
        <v>3162666</v>
      </c>
      <c r="G81" s="13">
        <f>'Table 20-10-007-01 (Wholesale) '!D199/100</f>
        <v>0.24299999999999999</v>
      </c>
      <c r="H81" s="12">
        <f t="shared" si="3"/>
        <v>15245935</v>
      </c>
      <c r="I81" s="12">
        <f t="shared" si="4"/>
        <v>720544</v>
      </c>
      <c r="J81" s="13">
        <f t="shared" si="5"/>
        <v>4.512854712676477E-2</v>
      </c>
      <c r="L81" s="1"/>
    </row>
    <row r="82" spans="2:12" x14ac:dyDescent="0.45">
      <c r="B82" s="7">
        <v>33</v>
      </c>
      <c r="C82" s="8" t="s">
        <v>96</v>
      </c>
      <c r="D82" s="12">
        <f>'Table 20-10-007-01 (Wholesale) '!D43</f>
        <v>14857075</v>
      </c>
      <c r="E82" s="12">
        <f>'Table 20-10-007-01 (Wholesale) '!D82</f>
        <v>10951589</v>
      </c>
      <c r="F82" s="12">
        <f>'Table 20-10-007-01 (Wholesale) '!D160</f>
        <v>2790600</v>
      </c>
      <c r="G82" s="13">
        <f>'Table 20-10-007-01 (Wholesale) '!D200/100</f>
        <v>0.26300000000000001</v>
      </c>
      <c r="H82" s="12">
        <f t="shared" si="3"/>
        <v>13742189</v>
      </c>
      <c r="I82" s="12">
        <f t="shared" si="4"/>
        <v>1114886</v>
      </c>
      <c r="J82" s="13">
        <f t="shared" si="5"/>
        <v>7.504074658033294E-2</v>
      </c>
      <c r="L82" s="1"/>
    </row>
    <row r="83" spans="2:12" x14ac:dyDescent="0.45">
      <c r="B83" s="7">
        <v>34</v>
      </c>
      <c r="C83" s="8" t="s">
        <v>97</v>
      </c>
      <c r="D83" s="12">
        <f>'Table 20-10-007-01 (Wholesale) '!D44</f>
        <v>46120473</v>
      </c>
      <c r="E83" s="12">
        <f>'Table 20-10-007-01 (Wholesale) '!D83</f>
        <v>39949384</v>
      </c>
      <c r="F83" s="12">
        <f>'Table 20-10-007-01 (Wholesale) '!D161</f>
        <v>3879113</v>
      </c>
      <c r="G83" s="13">
        <f>'Table 20-10-007-01 (Wholesale) '!D201/100</f>
        <v>0.13400000000000001</v>
      </c>
      <c r="H83" s="12">
        <f t="shared" si="3"/>
        <v>43828497</v>
      </c>
      <c r="I83" s="12">
        <f t="shared" si="4"/>
        <v>2291976</v>
      </c>
      <c r="J83" s="13">
        <f t="shared" si="5"/>
        <v>4.9695414008438292E-2</v>
      </c>
      <c r="L83" s="1"/>
    </row>
    <row r="84" spans="2:12" x14ac:dyDescent="0.45">
      <c r="B84" s="7">
        <v>35</v>
      </c>
      <c r="C84" s="8" t="s">
        <v>98</v>
      </c>
      <c r="D84" s="12">
        <f>'Table 20-10-007-01 (Wholesale) '!D45</f>
        <v>21818436</v>
      </c>
      <c r="E84" s="12">
        <f>'Table 20-10-007-01 (Wholesale) '!D84</f>
        <v>16020538</v>
      </c>
      <c r="F84" s="12">
        <f>'Table 20-10-007-01 (Wholesale) '!D162</f>
        <v>3346670</v>
      </c>
      <c r="G84" s="13">
        <f>'Table 20-10-007-01 (Wholesale) '!D202/100</f>
        <v>0.26600000000000001</v>
      </c>
      <c r="H84" s="12">
        <f t="shared" si="3"/>
        <v>19367208</v>
      </c>
      <c r="I84" s="12">
        <f t="shared" si="4"/>
        <v>2451228</v>
      </c>
      <c r="J84" s="13">
        <f t="shared" si="5"/>
        <v>0.11234664116163047</v>
      </c>
      <c r="L84" s="1"/>
    </row>
    <row r="85" spans="2:12" x14ac:dyDescent="0.45">
      <c r="B85" s="7">
        <v>36</v>
      </c>
      <c r="C85" s="8" t="s">
        <v>99</v>
      </c>
      <c r="D85" s="12">
        <f>'Table 20-10-007-01 (Wholesale) '!D46</f>
        <v>10663436</v>
      </c>
      <c r="E85" s="12">
        <f>'Table 20-10-007-01 (Wholesale) '!D85</f>
        <v>9692681</v>
      </c>
      <c r="F85" s="12">
        <f>'Table 20-10-007-01 (Wholesale) '!D163</f>
        <v>785153</v>
      </c>
      <c r="G85" s="13">
        <f>'Table 20-10-007-01 (Wholesale) '!D203/100</f>
        <v>9.0999999999999998E-2</v>
      </c>
      <c r="H85" s="12">
        <f t="shared" si="3"/>
        <v>10477834</v>
      </c>
      <c r="I85" s="12">
        <f t="shared" si="4"/>
        <v>185602</v>
      </c>
      <c r="J85" s="13">
        <f t="shared" si="5"/>
        <v>1.7405459178448674E-2</v>
      </c>
      <c r="L85" s="1"/>
    </row>
    <row r="86" spans="2:12" x14ac:dyDescent="0.45">
      <c r="B86" s="7">
        <v>37</v>
      </c>
      <c r="C86" s="8" t="s">
        <v>100</v>
      </c>
      <c r="D86" s="12">
        <f>'Table 20-10-007-01 (Wholesale) '!D47</f>
        <v>1506165</v>
      </c>
      <c r="E86" s="12">
        <f>'Table 20-10-007-01 (Wholesale) '!D86</f>
        <v>1345743</v>
      </c>
      <c r="F86" s="12">
        <f>'Table 20-10-007-01 (Wholesale) '!D164</f>
        <v>135899</v>
      </c>
      <c r="G86" s="13">
        <f>'Table 20-10-007-01 (Wholesale) '!D204/100</f>
        <v>0.107</v>
      </c>
      <c r="H86" s="12">
        <f t="shared" si="3"/>
        <v>1481642</v>
      </c>
      <c r="I86" s="12">
        <f t="shared" si="4"/>
        <v>24523</v>
      </c>
      <c r="J86" s="13">
        <f t="shared" si="5"/>
        <v>1.6281748679593536E-2</v>
      </c>
      <c r="L86" s="1"/>
    </row>
    <row r="87" spans="2:12" x14ac:dyDescent="0.45">
      <c r="B87" s="7">
        <v>38</v>
      </c>
      <c r="C87" s="8" t="s">
        <v>101</v>
      </c>
      <c r="D87" s="12">
        <f>'Table 20-10-007-01 (Wholesale) '!D48</f>
        <v>17292531</v>
      </c>
      <c r="E87" s="12">
        <f>'Table 20-10-007-01 (Wholesale) '!D87</f>
        <v>12611316</v>
      </c>
      <c r="F87" s="12">
        <f>'Table 20-10-007-01 (Wholesale) '!D165</f>
        <v>3572388</v>
      </c>
      <c r="G87" s="13">
        <f>'Table 20-10-007-01 (Wholesale) '!D205/100</f>
        <v>0.27100000000000002</v>
      </c>
      <c r="H87" s="12">
        <f t="shared" si="3"/>
        <v>16183704</v>
      </c>
      <c r="I87" s="12">
        <f t="shared" si="4"/>
        <v>1108827</v>
      </c>
      <c r="J87" s="13">
        <f t="shared" si="5"/>
        <v>6.4121729780331177E-2</v>
      </c>
      <c r="L87" s="1"/>
    </row>
    <row r="88" spans="2:12" x14ac:dyDescent="0.45">
      <c r="B88" s="7">
        <v>39</v>
      </c>
      <c r="C88" s="8" t="s">
        <v>102</v>
      </c>
      <c r="D88" s="12">
        <f>'Table 20-10-007-01 (Wholesale) '!D49</f>
        <v>34671104</v>
      </c>
      <c r="E88" s="12">
        <f>'Table 20-10-007-01 (Wholesale) '!D88</f>
        <v>25044323</v>
      </c>
      <c r="F88" s="12">
        <f>'Table 20-10-007-01 (Wholesale) '!D166</f>
        <v>7563018</v>
      </c>
      <c r="G88" s="13">
        <f>'Table 20-10-007-01 (Wholesale) '!D206/100</f>
        <v>0.27800000000000002</v>
      </c>
      <c r="H88" s="12">
        <f t="shared" si="3"/>
        <v>32607341</v>
      </c>
      <c r="I88" s="12">
        <f t="shared" si="4"/>
        <v>2063763</v>
      </c>
      <c r="J88" s="13">
        <f t="shared" si="5"/>
        <v>5.9524005927241316E-2</v>
      </c>
      <c r="L88" s="1"/>
    </row>
    <row r="91" spans="2:12" x14ac:dyDescent="0.45">
      <c r="B91" s="19"/>
      <c r="C91" s="20"/>
      <c r="D91" s="6">
        <v>2022</v>
      </c>
      <c r="E91" s="6">
        <v>2023</v>
      </c>
    </row>
    <row r="92" spans="2:12" x14ac:dyDescent="0.45">
      <c r="B92" s="22" t="s">
        <v>132</v>
      </c>
      <c r="C92" s="22"/>
      <c r="D92" s="11">
        <f>J7</f>
        <v>5.4757047099884076E-2</v>
      </c>
      <c r="E92" s="11">
        <f>J51</f>
        <v>4.6011262837981057E-2</v>
      </c>
    </row>
    <row r="93" spans="2:12" x14ac:dyDescent="0.45">
      <c r="B93" s="21" t="s">
        <v>66</v>
      </c>
      <c r="C93" s="21"/>
      <c r="D93" s="10">
        <f t="shared" ref="D93:D129" si="6">J8</f>
        <v>2.9771612938050748E-2</v>
      </c>
      <c r="E93" s="10">
        <f t="shared" ref="E93:E129" si="7">J52</f>
        <v>1.2807794848658087E-2</v>
      </c>
    </row>
    <row r="94" spans="2:12" x14ac:dyDescent="0.45">
      <c r="B94" s="21" t="s">
        <v>67</v>
      </c>
      <c r="C94" s="21"/>
      <c r="D94" s="10">
        <f t="shared" si="6"/>
        <v>2.4675370660259283E-2</v>
      </c>
      <c r="E94" s="10">
        <f t="shared" si="7"/>
        <v>1.3291498636855894E-3</v>
      </c>
    </row>
    <row r="95" spans="2:12" x14ac:dyDescent="0.45">
      <c r="B95" s="21" t="s">
        <v>68</v>
      </c>
      <c r="C95" s="21"/>
      <c r="D95" s="10">
        <f t="shared" si="6"/>
        <v>5.4454216135987561E-2</v>
      </c>
      <c r="E95" s="10">
        <f t="shared" si="7"/>
        <v>5.6720686215553394E-2</v>
      </c>
    </row>
    <row r="96" spans="2:12" x14ac:dyDescent="0.45">
      <c r="B96" s="21" t="s">
        <v>69</v>
      </c>
      <c r="C96" s="21"/>
      <c r="D96" s="10">
        <f t="shared" si="6"/>
        <v>4.5990960709380337E-2</v>
      </c>
      <c r="E96" s="10">
        <f t="shared" si="7"/>
        <v>4.8383626036454332E-2</v>
      </c>
    </row>
    <row r="97" spans="2:5" x14ac:dyDescent="0.45">
      <c r="B97" s="21" t="s">
        <v>70</v>
      </c>
      <c r="C97" s="21"/>
      <c r="D97" s="10">
        <f t="shared" si="6"/>
        <v>0.10701739470175578</v>
      </c>
      <c r="E97" s="10">
        <f t="shared" si="7"/>
        <v>9.7766221937677283E-2</v>
      </c>
    </row>
    <row r="98" spans="2:5" x14ac:dyDescent="0.45">
      <c r="B98" s="21" t="s">
        <v>71</v>
      </c>
      <c r="C98" s="21"/>
      <c r="D98" s="10">
        <f t="shared" si="6"/>
        <v>0.10825063555951943</v>
      </c>
      <c r="E98" s="10">
        <f t="shared" si="7"/>
        <v>0.12396674514590086</v>
      </c>
    </row>
    <row r="99" spans="2:5" x14ac:dyDescent="0.45">
      <c r="B99" s="21" t="s">
        <v>72</v>
      </c>
      <c r="C99" s="21"/>
      <c r="D99" s="10">
        <f t="shared" si="6"/>
        <v>0.16251193254280275</v>
      </c>
      <c r="E99" s="10">
        <f t="shared" si="7"/>
        <v>0.16710033298531696</v>
      </c>
    </row>
    <row r="100" spans="2:5" x14ac:dyDescent="0.45">
      <c r="B100" s="21" t="s">
        <v>73</v>
      </c>
      <c r="C100" s="21"/>
      <c r="D100" s="10">
        <f t="shared" si="6"/>
        <v>7.1897605999971678E-2</v>
      </c>
      <c r="E100" s="10">
        <f t="shared" si="7"/>
        <v>5.8164305803512589E-2</v>
      </c>
    </row>
    <row r="101" spans="2:5" x14ac:dyDescent="0.45">
      <c r="B101" s="21" t="s">
        <v>74</v>
      </c>
      <c r="C101" s="21"/>
      <c r="D101" s="10">
        <f t="shared" si="6"/>
        <v>9.0070640480376746E-2</v>
      </c>
      <c r="E101" s="10">
        <f t="shared" si="7"/>
        <v>8.329351196436309E-2</v>
      </c>
    </row>
    <row r="102" spans="2:5" x14ac:dyDescent="0.45">
      <c r="B102" s="21" t="s">
        <v>75</v>
      </c>
      <c r="C102" s="21"/>
      <c r="D102" s="10">
        <f t="shared" si="6"/>
        <v>4.6751256430893763E-2</v>
      </c>
      <c r="E102" s="10">
        <f t="shared" si="7"/>
        <v>4.7677616650158974E-2</v>
      </c>
    </row>
    <row r="103" spans="2:5" x14ac:dyDescent="0.45">
      <c r="B103" s="21" t="s">
        <v>76</v>
      </c>
      <c r="C103" s="21"/>
      <c r="D103" s="10">
        <f t="shared" si="6"/>
        <v>7.9557530767456267E-2</v>
      </c>
      <c r="E103" s="10">
        <f t="shared" si="7"/>
        <v>6.6675700673291899E-2</v>
      </c>
    </row>
    <row r="104" spans="2:5" x14ac:dyDescent="0.45">
      <c r="B104" s="21" t="s">
        <v>77</v>
      </c>
      <c r="C104" s="21"/>
      <c r="D104" s="10">
        <f t="shared" si="6"/>
        <v>8.7887066471648359E-2</v>
      </c>
      <c r="E104" s="10">
        <f t="shared" si="7"/>
        <v>6.5527372163331862E-2</v>
      </c>
    </row>
    <row r="105" spans="2:5" x14ac:dyDescent="0.45">
      <c r="B105" s="21" t="s">
        <v>78</v>
      </c>
      <c r="C105" s="21"/>
      <c r="D105" s="10">
        <f t="shared" si="6"/>
        <v>6.7733787905525103E-2</v>
      </c>
      <c r="E105" s="10">
        <f t="shared" si="7"/>
        <v>5.2159311840970252E-2</v>
      </c>
    </row>
    <row r="106" spans="2:5" x14ac:dyDescent="0.45">
      <c r="B106" s="21" t="s">
        <v>79</v>
      </c>
      <c r="C106" s="21"/>
      <c r="D106" s="10">
        <f t="shared" si="6"/>
        <v>5.2993528711975442E-2</v>
      </c>
      <c r="E106" s="10">
        <f t="shared" si="7"/>
        <v>3.9168596589228957E-2</v>
      </c>
    </row>
    <row r="107" spans="2:5" x14ac:dyDescent="0.45">
      <c r="B107" s="21" t="s">
        <v>80</v>
      </c>
      <c r="C107" s="21"/>
      <c r="D107" s="10">
        <f t="shared" si="6"/>
        <v>0.15472978425158729</v>
      </c>
      <c r="E107" s="10">
        <f t="shared" si="7"/>
        <v>0.12537640409458917</v>
      </c>
    </row>
    <row r="108" spans="2:5" x14ac:dyDescent="0.45">
      <c r="B108" s="21" t="s">
        <v>81</v>
      </c>
      <c r="C108" s="21"/>
      <c r="D108" s="10">
        <f t="shared" si="6"/>
        <v>6.8071956137183837E-2</v>
      </c>
      <c r="E108" s="10">
        <f t="shared" si="7"/>
        <v>5.8052201301773049E-2</v>
      </c>
    </row>
    <row r="109" spans="2:5" x14ac:dyDescent="0.45">
      <c r="B109" s="21" t="s">
        <v>82</v>
      </c>
      <c r="C109" s="21"/>
      <c r="D109" s="10">
        <f t="shared" si="6"/>
        <v>6.4448673468514087E-2</v>
      </c>
      <c r="E109" s="10">
        <f t="shared" si="7"/>
        <v>5.2385926695437367E-2</v>
      </c>
    </row>
    <row r="110" spans="2:5" x14ac:dyDescent="0.45">
      <c r="B110" s="21" t="s">
        <v>83</v>
      </c>
      <c r="C110" s="21"/>
      <c r="D110" s="10">
        <f t="shared" si="6"/>
        <v>8.1492413870129191E-2</v>
      </c>
      <c r="E110" s="10">
        <f t="shared" si="7"/>
        <v>8.1686773213745623E-2</v>
      </c>
    </row>
    <row r="111" spans="2:5" x14ac:dyDescent="0.45">
      <c r="B111" s="21" t="s">
        <v>84</v>
      </c>
      <c r="C111" s="21"/>
      <c r="D111" s="10">
        <f t="shared" si="6"/>
        <v>8.8801631325330449E-2</v>
      </c>
      <c r="E111" s="10">
        <f t="shared" si="7"/>
        <v>8.1756529881627418E-2</v>
      </c>
    </row>
    <row r="112" spans="2:5" x14ac:dyDescent="0.45">
      <c r="B112" s="21" t="s">
        <v>85</v>
      </c>
      <c r="C112" s="21"/>
      <c r="D112" s="10">
        <f t="shared" si="6"/>
        <v>8.4918198127127739E-2</v>
      </c>
      <c r="E112" s="10">
        <f t="shared" si="7"/>
        <v>7.27910146917254E-2</v>
      </c>
    </row>
    <row r="113" spans="2:5" x14ac:dyDescent="0.45">
      <c r="B113" s="21" t="s">
        <v>86</v>
      </c>
      <c r="C113" s="21"/>
      <c r="D113" s="10">
        <f t="shared" si="6"/>
        <v>0.10697532381489641</v>
      </c>
      <c r="E113" s="10">
        <f t="shared" si="7"/>
        <v>9.5133697717752708E-2</v>
      </c>
    </row>
    <row r="114" spans="2:5" x14ac:dyDescent="0.45">
      <c r="B114" s="21" t="s">
        <v>87</v>
      </c>
      <c r="C114" s="21"/>
      <c r="D114" s="10">
        <f t="shared" si="6"/>
        <v>8.949369701399304E-2</v>
      </c>
      <c r="E114" s="10">
        <f t="shared" si="7"/>
        <v>6.849843132240134E-2</v>
      </c>
    </row>
    <row r="115" spans="2:5" x14ac:dyDescent="0.45">
      <c r="B115" s="21" t="s">
        <v>88</v>
      </c>
      <c r="C115" s="21"/>
      <c r="D115" s="10">
        <f t="shared" si="6"/>
        <v>6.9847633737377249E-2</v>
      </c>
      <c r="E115" s="10">
        <f t="shared" si="7"/>
        <v>5.9233841973441038E-2</v>
      </c>
    </row>
    <row r="116" spans="2:5" x14ac:dyDescent="0.45">
      <c r="B116" s="21" t="s">
        <v>89</v>
      </c>
      <c r="C116" s="21"/>
      <c r="D116" s="10">
        <f t="shared" si="6"/>
        <v>7.7147473237873229E-2</v>
      </c>
      <c r="E116" s="10">
        <f t="shared" si="7"/>
        <v>8.0774065251528929E-2</v>
      </c>
    </row>
    <row r="117" spans="2:5" x14ac:dyDescent="0.45">
      <c r="B117" s="21" t="s">
        <v>90</v>
      </c>
      <c r="C117" s="21"/>
      <c r="D117" s="10">
        <f t="shared" si="6"/>
        <v>8.3737849653007651E-2</v>
      </c>
      <c r="E117" s="10">
        <f t="shared" si="7"/>
        <v>8.4218584736679564E-2</v>
      </c>
    </row>
    <row r="118" spans="2:5" x14ac:dyDescent="0.45">
      <c r="B118" s="21" t="s">
        <v>91</v>
      </c>
      <c r="C118" s="21"/>
      <c r="D118" s="10">
        <f t="shared" si="6"/>
        <v>9.4372542618138044E-2</v>
      </c>
      <c r="E118" s="10">
        <f t="shared" si="7"/>
        <v>9.3428336194454384E-2</v>
      </c>
    </row>
    <row r="119" spans="2:5" x14ac:dyDescent="0.45">
      <c r="B119" s="21" t="s">
        <v>92</v>
      </c>
      <c r="C119" s="21"/>
      <c r="D119" s="10">
        <f t="shared" si="6"/>
        <v>5.9266867869375427E-2</v>
      </c>
      <c r="E119" s="10">
        <f t="shared" si="7"/>
        <v>6.8123144218978415E-2</v>
      </c>
    </row>
    <row r="120" spans="2:5" x14ac:dyDescent="0.45">
      <c r="B120" s="21" t="s">
        <v>93</v>
      </c>
      <c r="C120" s="21"/>
      <c r="D120" s="10">
        <f t="shared" si="6"/>
        <v>7.311285315157863E-2</v>
      </c>
      <c r="E120" s="10">
        <f t="shared" si="7"/>
        <v>7.6049130472417181E-2</v>
      </c>
    </row>
    <row r="121" spans="2:5" x14ac:dyDescent="0.45">
      <c r="B121" s="21" t="s">
        <v>94</v>
      </c>
      <c r="C121" s="21"/>
      <c r="D121" s="10">
        <f t="shared" si="6"/>
        <v>6.8729433472433571E-2</v>
      </c>
      <c r="E121" s="10">
        <f t="shared" si="7"/>
        <v>6.159181083785057E-2</v>
      </c>
    </row>
    <row r="122" spans="2:5" x14ac:dyDescent="0.45">
      <c r="B122" s="21" t="s">
        <v>95</v>
      </c>
      <c r="C122" s="21"/>
      <c r="D122" s="10">
        <f t="shared" si="6"/>
        <v>6.6246632481178541E-2</v>
      </c>
      <c r="E122" s="10">
        <f t="shared" si="7"/>
        <v>4.512854712676477E-2</v>
      </c>
    </row>
    <row r="123" spans="2:5" x14ac:dyDescent="0.45">
      <c r="B123" s="21" t="s">
        <v>96</v>
      </c>
      <c r="C123" s="21"/>
      <c r="D123" s="10">
        <f t="shared" si="6"/>
        <v>6.7449922294412018E-2</v>
      </c>
      <c r="E123" s="10">
        <f t="shared" si="7"/>
        <v>7.504074658033294E-2</v>
      </c>
    </row>
    <row r="124" spans="2:5" x14ac:dyDescent="0.45">
      <c r="B124" s="21" t="s">
        <v>97</v>
      </c>
      <c r="C124" s="21"/>
      <c r="D124" s="10">
        <f t="shared" si="6"/>
        <v>5.9993193168528282E-2</v>
      </c>
      <c r="E124" s="10">
        <f t="shared" si="7"/>
        <v>4.9695414008438292E-2</v>
      </c>
    </row>
    <row r="125" spans="2:5" x14ac:dyDescent="0.45">
      <c r="B125" s="21" t="s">
        <v>98</v>
      </c>
      <c r="C125" s="21"/>
      <c r="D125" s="10">
        <f t="shared" si="6"/>
        <v>9.693848129756695E-2</v>
      </c>
      <c r="E125" s="10">
        <f t="shared" si="7"/>
        <v>0.11234664116163047</v>
      </c>
    </row>
    <row r="126" spans="2:5" x14ac:dyDescent="0.45">
      <c r="B126" s="21" t="s">
        <v>99</v>
      </c>
      <c r="C126" s="21"/>
      <c r="D126" s="10">
        <f t="shared" si="6"/>
        <v>4.6762321646541899E-2</v>
      </c>
      <c r="E126" s="10">
        <f t="shared" si="7"/>
        <v>1.7405459178448674E-2</v>
      </c>
    </row>
    <row r="127" spans="2:5" x14ac:dyDescent="0.45">
      <c r="B127" s="21" t="s">
        <v>100</v>
      </c>
      <c r="C127" s="21"/>
      <c r="D127" s="10">
        <f t="shared" si="6"/>
        <v>4.1385617878379688E-2</v>
      </c>
      <c r="E127" s="10">
        <f t="shared" si="7"/>
        <v>1.6281748679593536E-2</v>
      </c>
    </row>
    <row r="128" spans="2:5" x14ac:dyDescent="0.45">
      <c r="B128" s="21" t="s">
        <v>101</v>
      </c>
      <c r="C128" s="21"/>
      <c r="D128" s="10">
        <f t="shared" si="6"/>
        <v>7.6435729610762157E-2</v>
      </c>
      <c r="E128" s="10">
        <f t="shared" si="7"/>
        <v>6.4121729780331177E-2</v>
      </c>
    </row>
    <row r="129" spans="2:5" x14ac:dyDescent="0.45">
      <c r="B129" s="21" t="s">
        <v>102</v>
      </c>
      <c r="C129" s="21"/>
      <c r="D129" s="10">
        <f t="shared" si="6"/>
        <v>6.2786238601649655E-2</v>
      </c>
      <c r="E129" s="10">
        <f t="shared" si="7"/>
        <v>5.9524005927241316E-2</v>
      </c>
    </row>
  </sheetData>
  <mergeCells count="43">
    <mergeCell ref="B129:C129"/>
    <mergeCell ref="B123:C123"/>
    <mergeCell ref="B124:C124"/>
    <mergeCell ref="B125:C125"/>
    <mergeCell ref="B126:C126"/>
    <mergeCell ref="B127:C127"/>
    <mergeCell ref="B128:C128"/>
    <mergeCell ref="B122:C122"/>
    <mergeCell ref="B111:C111"/>
    <mergeCell ref="B112:C112"/>
    <mergeCell ref="B113:C113"/>
    <mergeCell ref="B114:C114"/>
    <mergeCell ref="B115:C115"/>
    <mergeCell ref="B116:C116"/>
    <mergeCell ref="B117:C117"/>
    <mergeCell ref="B118:C118"/>
    <mergeCell ref="B119:C119"/>
    <mergeCell ref="B120:C120"/>
    <mergeCell ref="B121:C121"/>
    <mergeCell ref="B110:C110"/>
    <mergeCell ref="B99:C99"/>
    <mergeCell ref="B100:C100"/>
    <mergeCell ref="B101:C101"/>
    <mergeCell ref="B102:C102"/>
    <mergeCell ref="B103:C103"/>
    <mergeCell ref="B104:C104"/>
    <mergeCell ref="B105:C105"/>
    <mergeCell ref="B106:C106"/>
    <mergeCell ref="B107:C107"/>
    <mergeCell ref="B108:C108"/>
    <mergeCell ref="B109:C109"/>
    <mergeCell ref="B98:C98"/>
    <mergeCell ref="B3:J3"/>
    <mergeCell ref="B4:J4"/>
    <mergeCell ref="B47:J47"/>
    <mergeCell ref="B48:J48"/>
    <mergeCell ref="B91:C91"/>
    <mergeCell ref="B92:C92"/>
    <mergeCell ref="B93:C93"/>
    <mergeCell ref="B94:C94"/>
    <mergeCell ref="B95:C95"/>
    <mergeCell ref="B96:C96"/>
    <mergeCell ref="B97:C9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C25C5-AAB4-42D8-B11E-AD29CB6B6847}">
  <sheetPr>
    <tabColor rgb="FF92D050"/>
  </sheetPr>
  <dimension ref="B2:D5"/>
  <sheetViews>
    <sheetView tabSelected="1" workbookViewId="0">
      <selection activeCell="D5" sqref="D5"/>
    </sheetView>
  </sheetViews>
  <sheetFormatPr defaultRowHeight="14.25" x14ac:dyDescent="0.45"/>
  <cols>
    <col min="1" max="1" width="2.59765625" customWidth="1"/>
    <col min="2" max="2" width="42" bestFit="1" customWidth="1"/>
  </cols>
  <sheetData>
    <row r="2" spans="2:4" x14ac:dyDescent="0.45">
      <c r="B2" s="15" t="s">
        <v>133</v>
      </c>
      <c r="C2" s="15">
        <v>2022</v>
      </c>
      <c r="D2" s="15">
        <v>2023</v>
      </c>
    </row>
    <row r="3" spans="2:4" x14ac:dyDescent="0.45">
      <c r="B3" s="8" t="s">
        <v>134</v>
      </c>
      <c r="C3" s="16">
        <f>Summary_Retail!J7</f>
        <v>6.4208438439549195E-2</v>
      </c>
      <c r="D3" s="16">
        <f>Summary_Retail!J46</f>
        <v>5.9655689509181459E-2</v>
      </c>
    </row>
    <row r="4" spans="2:4" x14ac:dyDescent="0.45">
      <c r="B4" s="8" t="s">
        <v>135</v>
      </c>
      <c r="C4" s="16">
        <f>Summary_Wholesale!J7</f>
        <v>5.4757047099884076E-2</v>
      </c>
      <c r="D4" s="16">
        <f>Summary_Wholesale!J51</f>
        <v>4.6011262837981057E-2</v>
      </c>
    </row>
    <row r="5" spans="2:4" x14ac:dyDescent="0.45">
      <c r="B5" t="s">
        <v>136</v>
      </c>
      <c r="D5" s="17">
        <f>AVERAGE(C3:D4)</f>
        <v>5.6158109471648954E-2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3f3c31-a06a-42e1-839c-42d3c12e0580" xsi:nil="true"/>
    <lcf76f155ced4ddcb4097134ff3c332f xmlns="b0eccaff-ed0e-4369-a755-3c501f3fbb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CBFDC49B8F3647B26A81FC0A61BD72" ma:contentTypeVersion="18" ma:contentTypeDescription="Create a new document." ma:contentTypeScope="" ma:versionID="40f7cf30899b69d03b9035b361da2c2a">
  <xsd:schema xmlns:xsd="http://www.w3.org/2001/XMLSchema" xmlns:xs="http://www.w3.org/2001/XMLSchema" xmlns:p="http://schemas.microsoft.com/office/2006/metadata/properties" xmlns:ns2="b0eccaff-ed0e-4369-a755-3c501f3fbb44" xmlns:ns3="033f3c31-a06a-42e1-839c-42d3c12e0580" targetNamespace="http://schemas.microsoft.com/office/2006/metadata/properties" ma:root="true" ma:fieldsID="ea047e99f2280cfc47974f569d7babf7" ns2:_="" ns3:_="">
    <xsd:import namespace="b0eccaff-ed0e-4369-a755-3c501f3fbb44"/>
    <xsd:import namespace="033f3c31-a06a-42e1-839c-42d3c12e05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ccaff-ed0e-4369-a755-3c501f3fb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4ffb9e5-4468-485e-ab5f-4ae9542a0cd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3f3c31-a06a-42e1-839c-42d3c12e058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dafcd4f-ddb2-4033-b6d6-da91113543b1}" ma:internalName="TaxCatchAll" ma:showField="CatchAllData" ma:web="033f3c31-a06a-42e1-839c-42d3c12e05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BF4E15-8907-499E-B2F1-4B8F6F30F998}">
  <ds:schemaRefs>
    <ds:schemaRef ds:uri="http://schemas.microsoft.com/sharepoint/v3/contenttype/forms"/>
  </ds:schemaRefs>
</ds:datastoreItem>
</file>

<file path=customXml/itemProps2.xml><?xml version="1.0" encoding="utf-8"?>
<ds:datastoreItem xmlns:ds="http://schemas.openxmlformats.org/officeDocument/2006/customXml" ds:itemID="{BC96A883-76B7-472E-B2CF-6CC2B89806CA}">
  <ds:schemaRef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1e8a7030-0664-4e4f-9604-01101f4002e8"/>
    <ds:schemaRef ds:uri="http://schemas.microsoft.com/office/infopath/2007/PartnerControls"/>
  </ds:schemaRefs>
</ds:datastoreItem>
</file>

<file path=customXml/itemProps3.xml><?xml version="1.0" encoding="utf-8"?>
<ds:datastoreItem xmlns:ds="http://schemas.openxmlformats.org/officeDocument/2006/customXml" ds:itemID="{4C98FDE3-44BA-44C6-A58A-23ADB38140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20-10-0083-01 (Retail)</vt:lpstr>
      <vt:lpstr>Table 20-10-007-01 (Wholesale) </vt:lpstr>
      <vt:lpstr>Summary_Retail</vt:lpstr>
      <vt:lpstr>Summary_Wholesale</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Serpico</dc:creator>
  <cp:keywords/>
  <dc:description/>
  <cp:lastModifiedBy>Bryan Hu</cp:lastModifiedBy>
  <cp:revision/>
  <dcterms:created xsi:type="dcterms:W3CDTF">2025-05-13T15:06:29Z</dcterms:created>
  <dcterms:modified xsi:type="dcterms:W3CDTF">2025-05-20T13:55:44Z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0x01010081CBFDC49B8F3647B26A81FC0A61BD72</vt:lpwstr>
  </property>
  <property fmtid="{D5CDD505-2E9C-101B-9397-08002B2CF9AE}" pid="3" name="{A44787D4-0540-4523-9961-78E4036D8C6D}">
    <vt:lpwstr>{0E35BA1E-93AE-48FA-B100-74B8A0602EFB}</vt:lpwstr>
  </property>
</Properties>
</file>