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.xml" ContentType="application/vnd.openxmlformats-officedocument.drawing+xml"/>
  <Override PartName="/xl/metadata.xml" ContentType="application/vnd.openxmlformats-officedocument.spreadsheetml.sheetMetadata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ary\ABDA Dropbox\Mary McPhail\HCR &amp; UCA Information\2025 HCR\Volume Analysis\Orig Support - DRP IR AUR modeling files\2023AUR modeling - orig\"/>
    </mc:Choice>
  </mc:AlternateContent>
  <xr:revisionPtr revIDLastSave="0" documentId="13_ncr:1_{3A3E35EB-A265-4339-B7BA-6D31FFB104E2}" xr6:coauthVersionLast="47" xr6:coauthVersionMax="47" xr10:uidLastSave="{00000000-0000-0000-0000-000000000000}"/>
  <bookViews>
    <workbookView xWindow="-120" yWindow="-120" windowWidth="29040" windowHeight="15720" xr2:uid="{90208FB6-58CA-45A2-B1B2-EAEEE18596FA}"/>
  </bookViews>
  <sheets>
    <sheet name="Target Year Forecast" sheetId="3" r:id="rId1"/>
    <sheet name="Data - ABDA 3 month" sheetId="8" r:id="rId2"/>
    <sheet name="Data - ABDA 8 month" sheetId="7" r:id="rId3"/>
    <sheet name="Data - DCA25 method 3 month" sheetId="6" r:id="rId4"/>
    <sheet name="Data - DCA25 method" sheetId="5" r:id="rId5"/>
    <sheet name="Actuals 23-24" sheetId="4" r:id="rId6"/>
    <sheet name="Data - AUR23" sheetId="1" r:id="rId7"/>
    <sheet name="Chart" sheetId="2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9" i="3" l="1" a="1"/>
  <c r="J29" i="3" s="1"/>
  <c r="K29" i="3" s="1"/>
  <c r="G29" i="3" a="1"/>
  <c r="G29" i="3" s="1"/>
  <c r="H29" i="3" s="1"/>
  <c r="F37" i="3"/>
  <c r="I37" i="3"/>
  <c r="M37" i="3"/>
  <c r="P37" i="3"/>
  <c r="P31" i="3"/>
  <c r="M31" i="3"/>
  <c r="I31" i="3"/>
  <c r="F31" i="3"/>
  <c r="Q29" i="3" a="1"/>
  <c r="Q29" i="3" s="1"/>
  <c r="R29" i="3" s="1"/>
  <c r="N29" i="3" a="1"/>
  <c r="N29" i="3" s="1"/>
  <c r="O29" i="3" s="1"/>
  <c r="P33" i="3"/>
  <c r="M33" i="3"/>
  <c r="I33" i="3"/>
  <c r="F33" i="3"/>
  <c r="P25" i="3"/>
  <c r="P24" i="3"/>
  <c r="P20" i="3"/>
  <c r="P19" i="3"/>
  <c r="P18" i="3"/>
  <c r="P17" i="3"/>
  <c r="P16" i="3"/>
  <c r="P14" i="3"/>
  <c r="P13" i="3"/>
  <c r="P12" i="3"/>
  <c r="P11" i="3"/>
  <c r="P10" i="3"/>
  <c r="P9" i="3"/>
  <c r="P8" i="3"/>
  <c r="P7" i="3"/>
  <c r="P6" i="3"/>
  <c r="P5" i="3"/>
  <c r="P4" i="3"/>
  <c r="Q4" i="3" s="1"/>
  <c r="P3" i="3"/>
  <c r="P2" i="3"/>
  <c r="AD277" i="8"/>
  <c r="AD276" i="8"/>
  <c r="AD275" i="8"/>
  <c r="AD278" i="8" s="1"/>
  <c r="U277" i="8"/>
  <c r="T277" i="8"/>
  <c r="S277" i="8"/>
  <c r="U276" i="8"/>
  <c r="T276" i="8"/>
  <c r="S276" i="8"/>
  <c r="U275" i="8"/>
  <c r="U278" i="8" s="1"/>
  <c r="T275" i="8"/>
  <c r="T278" i="8" s="1"/>
  <c r="S275" i="8"/>
  <c r="S278" i="8" s="1"/>
  <c r="Q277" i="8"/>
  <c r="Q276" i="8"/>
  <c r="Q275" i="8"/>
  <c r="Q278" i="8" s="1"/>
  <c r="J277" i="8"/>
  <c r="I277" i="8"/>
  <c r="J276" i="8"/>
  <c r="I276" i="8"/>
  <c r="J275" i="8"/>
  <c r="J278" i="8" s="1"/>
  <c r="I275" i="8"/>
  <c r="I278" i="8" s="1"/>
  <c r="C277" i="8"/>
  <c r="C276" i="8"/>
  <c r="C275" i="8"/>
  <c r="AB277" i="8"/>
  <c r="AB276" i="8"/>
  <c r="AB275" i="8"/>
  <c r="AB278" i="8" s="1"/>
  <c r="Z277" i="8"/>
  <c r="Z276" i="8"/>
  <c r="Z275" i="8"/>
  <c r="X277" i="8"/>
  <c r="W277" i="8"/>
  <c r="V277" i="8"/>
  <c r="X276" i="8"/>
  <c r="W276" i="8"/>
  <c r="V276" i="8"/>
  <c r="X275" i="8"/>
  <c r="W275" i="8"/>
  <c r="W278" i="8" s="1"/>
  <c r="V275" i="8"/>
  <c r="V278" i="8" s="1"/>
  <c r="O277" i="8"/>
  <c r="O276" i="8"/>
  <c r="O275" i="8"/>
  <c r="M277" i="8"/>
  <c r="L277" i="8"/>
  <c r="K277" i="8"/>
  <c r="M276" i="8"/>
  <c r="L276" i="8"/>
  <c r="K276" i="8"/>
  <c r="M275" i="8"/>
  <c r="L275" i="8"/>
  <c r="L278" i="8" s="1"/>
  <c r="K275" i="8"/>
  <c r="K278" i="8" s="1"/>
  <c r="H277" i="8"/>
  <c r="H276" i="8"/>
  <c r="H275" i="8"/>
  <c r="F277" i="8"/>
  <c r="E277" i="8"/>
  <c r="D277" i="8"/>
  <c r="F276" i="8"/>
  <c r="E276" i="8"/>
  <c r="D276" i="8"/>
  <c r="F275" i="8"/>
  <c r="E275" i="8"/>
  <c r="E278" i="8" s="1"/>
  <c r="D275" i="8"/>
  <c r="D278" i="8" s="1"/>
  <c r="B277" i="8"/>
  <c r="B276" i="8"/>
  <c r="B275" i="8"/>
  <c r="AF274" i="8"/>
  <c r="AF273" i="8"/>
  <c r="AF272" i="8"/>
  <c r="AF271" i="8"/>
  <c r="AF270" i="8"/>
  <c r="AF269" i="8"/>
  <c r="O269" i="8"/>
  <c r="AF268" i="8"/>
  <c r="AC268" i="8"/>
  <c r="Z268" i="8"/>
  <c r="R268" i="8"/>
  <c r="O268" i="8"/>
  <c r="H268" i="8"/>
  <c r="AE278" i="8"/>
  <c r="AF267" i="8"/>
  <c r="AC267" i="8"/>
  <c r="Z267" i="8"/>
  <c r="R267" i="8"/>
  <c r="O267" i="8"/>
  <c r="H267" i="8"/>
  <c r="AF266" i="8"/>
  <c r="AC266" i="8"/>
  <c r="Z266" i="8"/>
  <c r="R266" i="8"/>
  <c r="O266" i="8"/>
  <c r="H266" i="8"/>
  <c r="AF265" i="8"/>
  <c r="AC265" i="8"/>
  <c r="Z265" i="8"/>
  <c r="R265" i="8"/>
  <c r="O265" i="8"/>
  <c r="H265" i="8"/>
  <c r="AF264" i="8"/>
  <c r="AC264" i="8"/>
  <c r="Z264" i="8"/>
  <c r="R264" i="8"/>
  <c r="O264" i="8"/>
  <c r="H264" i="8"/>
  <c r="AF263" i="8"/>
  <c r="AC263" i="8"/>
  <c r="Z263" i="8"/>
  <c r="R263" i="8"/>
  <c r="O263" i="8"/>
  <c r="H263" i="8"/>
  <c r="AF262" i="8"/>
  <c r="AC262" i="8"/>
  <c r="Z262" i="8"/>
  <c r="R262" i="8"/>
  <c r="O262" i="8"/>
  <c r="H262" i="8"/>
  <c r="AF261" i="8"/>
  <c r="AC261" i="8"/>
  <c r="Z261" i="8"/>
  <c r="R261" i="8"/>
  <c r="O261" i="8"/>
  <c r="H261" i="8"/>
  <c r="AF260" i="8"/>
  <c r="AC260" i="8"/>
  <c r="Z260" i="8"/>
  <c r="R260" i="8"/>
  <c r="O260" i="8"/>
  <c r="H260" i="8"/>
  <c r="AF259" i="8"/>
  <c r="AC259" i="8"/>
  <c r="Z259" i="8"/>
  <c r="R259" i="8"/>
  <c r="O259" i="8"/>
  <c r="H259" i="8"/>
  <c r="AF258" i="8"/>
  <c r="AC258" i="8"/>
  <c r="Z258" i="8"/>
  <c r="R258" i="8"/>
  <c r="O258" i="8"/>
  <c r="H258" i="8"/>
  <c r="AF257" i="8"/>
  <c r="AC257" i="8"/>
  <c r="Z257" i="8"/>
  <c r="R257" i="8"/>
  <c r="O257" i="8"/>
  <c r="H257" i="8"/>
  <c r="AF256" i="8"/>
  <c r="AC256" i="8"/>
  <c r="Z256" i="8"/>
  <c r="R256" i="8"/>
  <c r="O256" i="8"/>
  <c r="H256" i="8"/>
  <c r="AF255" i="8"/>
  <c r="AC255" i="8"/>
  <c r="Z255" i="8"/>
  <c r="R255" i="8"/>
  <c r="O255" i="8"/>
  <c r="H255" i="8"/>
  <c r="AF254" i="8"/>
  <c r="AC254" i="8"/>
  <c r="Z254" i="8"/>
  <c r="R254" i="8"/>
  <c r="O254" i="8"/>
  <c r="H254" i="8"/>
  <c r="AF253" i="8"/>
  <c r="AC253" i="8"/>
  <c r="Z253" i="8"/>
  <c r="R253" i="8"/>
  <c r="O253" i="8"/>
  <c r="H253" i="8"/>
  <c r="AF252" i="8"/>
  <c r="AC252" i="8"/>
  <c r="Z252" i="8"/>
  <c r="R252" i="8"/>
  <c r="O252" i="8"/>
  <c r="H252" i="8"/>
  <c r="AF251" i="8"/>
  <c r="AC251" i="8"/>
  <c r="Z251" i="8"/>
  <c r="R251" i="8"/>
  <c r="O251" i="8"/>
  <c r="H251" i="8"/>
  <c r="AF250" i="8"/>
  <c r="AC250" i="8"/>
  <c r="Z250" i="8"/>
  <c r="R250" i="8"/>
  <c r="O250" i="8"/>
  <c r="H250" i="8"/>
  <c r="AF249" i="8"/>
  <c r="AC249" i="8"/>
  <c r="Z249" i="8"/>
  <c r="R249" i="8"/>
  <c r="O249" i="8"/>
  <c r="H249" i="8"/>
  <c r="AF248" i="8"/>
  <c r="AC248" i="8"/>
  <c r="Z248" i="8"/>
  <c r="R248" i="8"/>
  <c r="O248" i="8"/>
  <c r="H248" i="8"/>
  <c r="AF247" i="8"/>
  <c r="AC247" i="8"/>
  <c r="Z247" i="8"/>
  <c r="R247" i="8"/>
  <c r="O247" i="8"/>
  <c r="H247" i="8"/>
  <c r="AF246" i="8"/>
  <c r="AC246" i="8"/>
  <c r="Z246" i="8"/>
  <c r="R246" i="8"/>
  <c r="O246" i="8"/>
  <c r="H246" i="8"/>
  <c r="AF245" i="8"/>
  <c r="AC245" i="8"/>
  <c r="Z245" i="8"/>
  <c r="R245" i="8"/>
  <c r="O245" i="8"/>
  <c r="H245" i="8"/>
  <c r="AF244" i="8"/>
  <c r="AC244" i="8"/>
  <c r="Z244" i="8"/>
  <c r="R244" i="8"/>
  <c r="O244" i="8"/>
  <c r="H244" i="8"/>
  <c r="AF243" i="8"/>
  <c r="AC243" i="8"/>
  <c r="Z243" i="8"/>
  <c r="R243" i="8"/>
  <c r="O243" i="8"/>
  <c r="H243" i="8"/>
  <c r="AF242" i="8"/>
  <c r="AC242" i="8"/>
  <c r="Z242" i="8"/>
  <c r="R242" i="8"/>
  <c r="O242" i="8"/>
  <c r="H242" i="8"/>
  <c r="AF241" i="8"/>
  <c r="AC241" i="8"/>
  <c r="Z241" i="8"/>
  <c r="R241" i="8"/>
  <c r="O241" i="8"/>
  <c r="H241" i="8"/>
  <c r="AF240" i="8"/>
  <c r="AC240" i="8"/>
  <c r="Z240" i="8"/>
  <c r="R240" i="8"/>
  <c r="O240" i="8"/>
  <c r="H240" i="8"/>
  <c r="AF239" i="8"/>
  <c r="AC239" i="8"/>
  <c r="Z239" i="8"/>
  <c r="R239" i="8"/>
  <c r="O239" i="8"/>
  <c r="H239" i="8"/>
  <c r="AF238" i="8"/>
  <c r="AC238" i="8"/>
  <c r="Z238" i="8"/>
  <c r="R238" i="8"/>
  <c r="O238" i="8"/>
  <c r="H238" i="8"/>
  <c r="AF237" i="8"/>
  <c r="AC237" i="8"/>
  <c r="Z237" i="8"/>
  <c r="R237" i="8"/>
  <c r="O237" i="8"/>
  <c r="H237" i="8"/>
  <c r="AF236" i="8"/>
  <c r="AC236" i="8"/>
  <c r="Z236" i="8"/>
  <c r="R236" i="8"/>
  <c r="O236" i="8"/>
  <c r="H236" i="8"/>
  <c r="AF235" i="8"/>
  <c r="AC235" i="8"/>
  <c r="Z235" i="8"/>
  <c r="R235" i="8"/>
  <c r="O235" i="8"/>
  <c r="H235" i="8"/>
  <c r="AF234" i="8"/>
  <c r="AC234" i="8"/>
  <c r="Z234" i="8"/>
  <c r="R234" i="8"/>
  <c r="O234" i="8"/>
  <c r="H234" i="8"/>
  <c r="AF233" i="8"/>
  <c r="AC233" i="8"/>
  <c r="Z233" i="8"/>
  <c r="R233" i="8"/>
  <c r="O233" i="8"/>
  <c r="H233" i="8"/>
  <c r="AF232" i="8"/>
  <c r="AC232" i="8"/>
  <c r="Z232" i="8"/>
  <c r="R232" i="8"/>
  <c r="O232" i="8"/>
  <c r="H232" i="8"/>
  <c r="AF231" i="8"/>
  <c r="AC231" i="8"/>
  <c r="Z231" i="8"/>
  <c r="R231" i="8"/>
  <c r="O231" i="8"/>
  <c r="H231" i="8"/>
  <c r="AF230" i="8"/>
  <c r="AC230" i="8"/>
  <c r="Z230" i="8"/>
  <c r="R230" i="8"/>
  <c r="O230" i="8"/>
  <c r="H230" i="8"/>
  <c r="AF229" i="8"/>
  <c r="AC229" i="8"/>
  <c r="R229" i="8"/>
  <c r="O229" i="8"/>
  <c r="H229" i="8"/>
  <c r="AF228" i="8"/>
  <c r="AC228" i="8"/>
  <c r="Z228" i="8"/>
  <c r="R228" i="8"/>
  <c r="O228" i="8"/>
  <c r="H228" i="8"/>
  <c r="AF227" i="8"/>
  <c r="AC227" i="8"/>
  <c r="Z227" i="8"/>
  <c r="R227" i="8"/>
  <c r="O227" i="8"/>
  <c r="H227" i="8"/>
  <c r="AF226" i="8"/>
  <c r="AC226" i="8"/>
  <c r="Z226" i="8"/>
  <c r="R226" i="8"/>
  <c r="O226" i="8"/>
  <c r="H226" i="8"/>
  <c r="AF225" i="8"/>
  <c r="AC225" i="8"/>
  <c r="Z225" i="8"/>
  <c r="R225" i="8"/>
  <c r="O225" i="8"/>
  <c r="H225" i="8"/>
  <c r="AF224" i="8"/>
  <c r="AC224" i="8"/>
  <c r="Z224" i="8"/>
  <c r="R224" i="8"/>
  <c r="O224" i="8"/>
  <c r="H224" i="8"/>
  <c r="AF223" i="8"/>
  <c r="AC223" i="8"/>
  <c r="Z223" i="8"/>
  <c r="R223" i="8"/>
  <c r="O223" i="8"/>
  <c r="H223" i="8"/>
  <c r="AF222" i="8"/>
  <c r="AC222" i="8"/>
  <c r="Z222" i="8"/>
  <c r="R222" i="8"/>
  <c r="O222" i="8"/>
  <c r="H222" i="8"/>
  <c r="AF221" i="8"/>
  <c r="AC221" i="8"/>
  <c r="Z221" i="8"/>
  <c r="R221" i="8"/>
  <c r="O221" i="8"/>
  <c r="H221" i="8"/>
  <c r="AF220" i="8"/>
  <c r="AC220" i="8"/>
  <c r="Z220" i="8"/>
  <c r="R220" i="8"/>
  <c r="O220" i="8"/>
  <c r="H220" i="8"/>
  <c r="AF219" i="8"/>
  <c r="AC219" i="8"/>
  <c r="Z219" i="8"/>
  <c r="R219" i="8"/>
  <c r="O219" i="8"/>
  <c r="H219" i="8"/>
  <c r="AF218" i="8"/>
  <c r="AC218" i="8"/>
  <c r="Z218" i="8"/>
  <c r="R218" i="8"/>
  <c r="O218" i="8"/>
  <c r="H218" i="8"/>
  <c r="AF217" i="8"/>
  <c r="AC217" i="8"/>
  <c r="Z217" i="8"/>
  <c r="R217" i="8"/>
  <c r="O217" i="8"/>
  <c r="H217" i="8"/>
  <c r="AF216" i="8"/>
  <c r="AC216" i="8"/>
  <c r="Z216" i="8"/>
  <c r="R216" i="8"/>
  <c r="O216" i="8"/>
  <c r="H216" i="8"/>
  <c r="AF215" i="8"/>
  <c r="AC215" i="8"/>
  <c r="Z215" i="8"/>
  <c r="R215" i="8"/>
  <c r="O215" i="8"/>
  <c r="H215" i="8"/>
  <c r="AF214" i="8"/>
  <c r="AC214" i="8"/>
  <c r="Z214" i="8"/>
  <c r="R214" i="8"/>
  <c r="O214" i="8"/>
  <c r="H214" i="8"/>
  <c r="AF213" i="8"/>
  <c r="AC213" i="8"/>
  <c r="Z213" i="8"/>
  <c r="R213" i="8"/>
  <c r="O213" i="8"/>
  <c r="H213" i="8"/>
  <c r="AF212" i="8"/>
  <c r="AC212" i="8"/>
  <c r="Z212" i="8"/>
  <c r="R212" i="8"/>
  <c r="O212" i="8"/>
  <c r="H212" i="8"/>
  <c r="AF211" i="8"/>
  <c r="AC211" i="8"/>
  <c r="Z211" i="8"/>
  <c r="R211" i="8"/>
  <c r="O211" i="8"/>
  <c r="H211" i="8"/>
  <c r="AF210" i="8"/>
  <c r="AC210" i="8"/>
  <c r="Z210" i="8"/>
  <c r="R210" i="8"/>
  <c r="O210" i="8"/>
  <c r="H210" i="8"/>
  <c r="AF209" i="8"/>
  <c r="AC209" i="8"/>
  <c r="Z209" i="8"/>
  <c r="R209" i="8"/>
  <c r="O209" i="8"/>
  <c r="H209" i="8"/>
  <c r="AF208" i="8"/>
  <c r="AC208" i="8"/>
  <c r="Z208" i="8"/>
  <c r="R208" i="8"/>
  <c r="O208" i="8"/>
  <c r="H208" i="8"/>
  <c r="AF207" i="8"/>
  <c r="AC207" i="8"/>
  <c r="Z207" i="8"/>
  <c r="R207" i="8"/>
  <c r="O207" i="8"/>
  <c r="H207" i="8"/>
  <c r="AF206" i="8"/>
  <c r="AC206" i="8"/>
  <c r="Z206" i="8"/>
  <c r="R206" i="8"/>
  <c r="O206" i="8"/>
  <c r="H206" i="8"/>
  <c r="AF205" i="8"/>
  <c r="AC205" i="8"/>
  <c r="Z205" i="8"/>
  <c r="R205" i="8"/>
  <c r="O205" i="8"/>
  <c r="H205" i="8"/>
  <c r="AF204" i="8"/>
  <c r="AC204" i="8"/>
  <c r="Z204" i="8"/>
  <c r="R204" i="8"/>
  <c r="O204" i="8"/>
  <c r="H204" i="8"/>
  <c r="AF203" i="8"/>
  <c r="AC203" i="8"/>
  <c r="Z203" i="8"/>
  <c r="R203" i="8"/>
  <c r="O203" i="8"/>
  <c r="H203" i="8"/>
  <c r="AF202" i="8"/>
  <c r="AC202" i="8"/>
  <c r="Z202" i="8"/>
  <c r="R202" i="8"/>
  <c r="O202" i="8"/>
  <c r="H202" i="8"/>
  <c r="AF201" i="8"/>
  <c r="AC201" i="8"/>
  <c r="Z201" i="8"/>
  <c r="R201" i="8"/>
  <c r="O201" i="8"/>
  <c r="H201" i="8"/>
  <c r="AF200" i="8"/>
  <c r="AC200" i="8"/>
  <c r="Z200" i="8"/>
  <c r="R200" i="8"/>
  <c r="O200" i="8"/>
  <c r="H200" i="8"/>
  <c r="AF199" i="8"/>
  <c r="AC199" i="8"/>
  <c r="Z199" i="8"/>
  <c r="R199" i="8"/>
  <c r="O199" i="8"/>
  <c r="H199" i="8"/>
  <c r="AF198" i="8"/>
  <c r="AC198" i="8"/>
  <c r="Z198" i="8"/>
  <c r="R198" i="8"/>
  <c r="O198" i="8"/>
  <c r="H198" i="8"/>
  <c r="AF197" i="8"/>
  <c r="AC197" i="8"/>
  <c r="Z197" i="8"/>
  <c r="R197" i="8"/>
  <c r="O197" i="8"/>
  <c r="H197" i="8"/>
  <c r="AF196" i="8"/>
  <c r="AC196" i="8"/>
  <c r="Z196" i="8"/>
  <c r="R196" i="8"/>
  <c r="O196" i="8"/>
  <c r="H196" i="8"/>
  <c r="AF195" i="8"/>
  <c r="AC195" i="8"/>
  <c r="Z195" i="8"/>
  <c r="R195" i="8"/>
  <c r="O195" i="8"/>
  <c r="H195" i="8"/>
  <c r="AF194" i="8"/>
  <c r="AC194" i="8"/>
  <c r="Z194" i="8"/>
  <c r="R194" i="8"/>
  <c r="O194" i="8"/>
  <c r="H194" i="8"/>
  <c r="AF193" i="8"/>
  <c r="AC193" i="8"/>
  <c r="Z193" i="8"/>
  <c r="R193" i="8"/>
  <c r="O193" i="8"/>
  <c r="H193" i="8"/>
  <c r="AF192" i="8"/>
  <c r="AC192" i="8"/>
  <c r="Z192" i="8"/>
  <c r="R192" i="8"/>
  <c r="O192" i="8"/>
  <c r="H192" i="8"/>
  <c r="AF191" i="8"/>
  <c r="AC191" i="8"/>
  <c r="Z191" i="8"/>
  <c r="R191" i="8"/>
  <c r="O191" i="8"/>
  <c r="H191" i="8"/>
  <c r="AF190" i="8"/>
  <c r="AC190" i="8"/>
  <c r="Z190" i="8"/>
  <c r="R190" i="8"/>
  <c r="O190" i="8"/>
  <c r="H190" i="8"/>
  <c r="AF189" i="8"/>
  <c r="AC189" i="8"/>
  <c r="Z189" i="8"/>
  <c r="R189" i="8"/>
  <c r="O189" i="8"/>
  <c r="H189" i="8"/>
  <c r="AF188" i="8"/>
  <c r="AC188" i="8"/>
  <c r="Z188" i="8"/>
  <c r="R188" i="8"/>
  <c r="O188" i="8"/>
  <c r="H188" i="8"/>
  <c r="AF187" i="8"/>
  <c r="AC187" i="8"/>
  <c r="Z187" i="8"/>
  <c r="R187" i="8"/>
  <c r="O187" i="8"/>
  <c r="H187" i="8"/>
  <c r="AF186" i="8"/>
  <c r="AC186" i="8"/>
  <c r="Z186" i="8"/>
  <c r="R186" i="8"/>
  <c r="O186" i="8"/>
  <c r="H186" i="8"/>
  <c r="AF185" i="8"/>
  <c r="AC185" i="8"/>
  <c r="Z185" i="8"/>
  <c r="R185" i="8"/>
  <c r="O185" i="8"/>
  <c r="H185" i="8"/>
  <c r="AF184" i="8"/>
  <c r="AC184" i="8"/>
  <c r="Z184" i="8"/>
  <c r="R184" i="8"/>
  <c r="O184" i="8"/>
  <c r="H184" i="8"/>
  <c r="AF183" i="8"/>
  <c r="AC183" i="8"/>
  <c r="Z183" i="8"/>
  <c r="R183" i="8"/>
  <c r="O183" i="8"/>
  <c r="H183" i="8"/>
  <c r="AF182" i="8"/>
  <c r="AC182" i="8"/>
  <c r="Z182" i="8"/>
  <c r="R182" i="8"/>
  <c r="O182" i="8"/>
  <c r="H182" i="8"/>
  <c r="AF181" i="8"/>
  <c r="AC181" i="8"/>
  <c r="Z181" i="8"/>
  <c r="R181" i="8"/>
  <c r="O181" i="8"/>
  <c r="H181" i="8"/>
  <c r="AF180" i="8"/>
  <c r="AC180" i="8"/>
  <c r="Z180" i="8"/>
  <c r="R180" i="8"/>
  <c r="O180" i="8"/>
  <c r="H180" i="8"/>
  <c r="AF179" i="8"/>
  <c r="AC179" i="8"/>
  <c r="Z179" i="8"/>
  <c r="R179" i="8"/>
  <c r="O179" i="8"/>
  <c r="H179" i="8"/>
  <c r="AF178" i="8"/>
  <c r="AC178" i="8"/>
  <c r="Z178" i="8"/>
  <c r="R178" i="8"/>
  <c r="O178" i="8"/>
  <c r="H178" i="8"/>
  <c r="AF177" i="8"/>
  <c r="AC177" i="8"/>
  <c r="Z177" i="8"/>
  <c r="R177" i="8"/>
  <c r="O177" i="8"/>
  <c r="H177" i="8"/>
  <c r="AF176" i="8"/>
  <c r="AC176" i="8"/>
  <c r="Z176" i="8"/>
  <c r="R176" i="8"/>
  <c r="O176" i="8"/>
  <c r="H176" i="8"/>
  <c r="AF175" i="8"/>
  <c r="AC175" i="8"/>
  <c r="Z175" i="8"/>
  <c r="R175" i="8"/>
  <c r="O175" i="8"/>
  <c r="H175" i="8"/>
  <c r="AF174" i="8"/>
  <c r="AC174" i="8"/>
  <c r="Z174" i="8"/>
  <c r="R174" i="8"/>
  <c r="O174" i="8"/>
  <c r="H174" i="8"/>
  <c r="AF173" i="8"/>
  <c r="AC173" i="8"/>
  <c r="Z173" i="8"/>
  <c r="R173" i="8"/>
  <c r="O173" i="8"/>
  <c r="H173" i="8"/>
  <c r="AF172" i="8"/>
  <c r="AC172" i="8"/>
  <c r="Z172" i="8"/>
  <c r="R172" i="8"/>
  <c r="O172" i="8"/>
  <c r="H172" i="8"/>
  <c r="AF171" i="8"/>
  <c r="AC171" i="8"/>
  <c r="Z171" i="8"/>
  <c r="R171" i="8"/>
  <c r="O171" i="8"/>
  <c r="H171" i="8"/>
  <c r="AF170" i="8"/>
  <c r="AC170" i="8"/>
  <c r="Z170" i="8"/>
  <c r="R170" i="8"/>
  <c r="O170" i="8"/>
  <c r="H170" i="8"/>
  <c r="AF169" i="8"/>
  <c r="AC169" i="8"/>
  <c r="Z169" i="8"/>
  <c r="R169" i="8"/>
  <c r="O169" i="8"/>
  <c r="H169" i="8"/>
  <c r="AF168" i="8"/>
  <c r="AC168" i="8"/>
  <c r="Z168" i="8"/>
  <c r="R168" i="8"/>
  <c r="O168" i="8"/>
  <c r="H168" i="8"/>
  <c r="AF167" i="8"/>
  <c r="AC167" i="8"/>
  <c r="Z167" i="8"/>
  <c r="R167" i="8"/>
  <c r="O167" i="8"/>
  <c r="H167" i="8"/>
  <c r="AF166" i="8"/>
  <c r="AC166" i="8"/>
  <c r="Z166" i="8"/>
  <c r="R166" i="8"/>
  <c r="O166" i="8"/>
  <c r="H166" i="8"/>
  <c r="AF165" i="8"/>
  <c r="AC165" i="8"/>
  <c r="Z165" i="8"/>
  <c r="R165" i="8"/>
  <c r="O165" i="8"/>
  <c r="H165" i="8"/>
  <c r="AF164" i="8"/>
  <c r="AC164" i="8"/>
  <c r="Z164" i="8"/>
  <c r="R164" i="8"/>
  <c r="O164" i="8"/>
  <c r="H164" i="8"/>
  <c r="AF163" i="8"/>
  <c r="AC163" i="8"/>
  <c r="Z163" i="8"/>
  <c r="R163" i="8"/>
  <c r="O163" i="8"/>
  <c r="H163" i="8"/>
  <c r="AF162" i="8"/>
  <c r="AC162" i="8"/>
  <c r="Z162" i="8"/>
  <c r="R162" i="8"/>
  <c r="O162" i="8"/>
  <c r="H162" i="8"/>
  <c r="AF161" i="8"/>
  <c r="AC161" i="8"/>
  <c r="Z161" i="8"/>
  <c r="R161" i="8"/>
  <c r="O161" i="8"/>
  <c r="H161" i="8"/>
  <c r="AF160" i="8"/>
  <c r="AC160" i="8"/>
  <c r="Z160" i="8"/>
  <c r="R160" i="8"/>
  <c r="O160" i="8"/>
  <c r="H160" i="8"/>
  <c r="AF159" i="8"/>
  <c r="AC159" i="8"/>
  <c r="Z159" i="8"/>
  <c r="R159" i="8"/>
  <c r="O159" i="8"/>
  <c r="H159" i="8"/>
  <c r="AF158" i="8"/>
  <c r="AC158" i="8"/>
  <c r="Z158" i="8"/>
  <c r="R158" i="8"/>
  <c r="O158" i="8"/>
  <c r="H158" i="8"/>
  <c r="AF157" i="8"/>
  <c r="AC157" i="8"/>
  <c r="Z157" i="8"/>
  <c r="R157" i="8"/>
  <c r="O157" i="8"/>
  <c r="H157" i="8"/>
  <c r="AF156" i="8"/>
  <c r="AC156" i="8"/>
  <c r="Z156" i="8"/>
  <c r="R156" i="8"/>
  <c r="O156" i="8"/>
  <c r="H156" i="8"/>
  <c r="AF155" i="8"/>
  <c r="AC155" i="8"/>
  <c r="Z155" i="8"/>
  <c r="R155" i="8"/>
  <c r="O155" i="8"/>
  <c r="H155" i="8"/>
  <c r="AF154" i="8"/>
  <c r="AC154" i="8"/>
  <c r="Z154" i="8"/>
  <c r="R154" i="8"/>
  <c r="O154" i="8"/>
  <c r="H154" i="8"/>
  <c r="AF153" i="8"/>
  <c r="AF152" i="8"/>
  <c r="AF151" i="8"/>
  <c r="AF150" i="8"/>
  <c r="AF149" i="8"/>
  <c r="AF148" i="8"/>
  <c r="AF147" i="8"/>
  <c r="AF146" i="8"/>
  <c r="AF145" i="8"/>
  <c r="AF144" i="8"/>
  <c r="AF143" i="8"/>
  <c r="AF142" i="8"/>
  <c r="AF141" i="8"/>
  <c r="AF140" i="8"/>
  <c r="AF139" i="8"/>
  <c r="AF138" i="8"/>
  <c r="AF137" i="8"/>
  <c r="AF136" i="8"/>
  <c r="AF135" i="8"/>
  <c r="AF134" i="8"/>
  <c r="AF133" i="8"/>
  <c r="AF132" i="8"/>
  <c r="AF131" i="8"/>
  <c r="AF130" i="8"/>
  <c r="AF129" i="8"/>
  <c r="AF128" i="8"/>
  <c r="AF127" i="8"/>
  <c r="AF126" i="8"/>
  <c r="AF125" i="8"/>
  <c r="AF124" i="8"/>
  <c r="AF123" i="8"/>
  <c r="AF122" i="8"/>
  <c r="AF121" i="8"/>
  <c r="AF120" i="8"/>
  <c r="AF119" i="8"/>
  <c r="AF118" i="8"/>
  <c r="AF117" i="8"/>
  <c r="AF116" i="8"/>
  <c r="AF115" i="8"/>
  <c r="AF114" i="8"/>
  <c r="AF113" i="8"/>
  <c r="AF112" i="8"/>
  <c r="AF111" i="8"/>
  <c r="AF110" i="8"/>
  <c r="AF109" i="8"/>
  <c r="AF108" i="8"/>
  <c r="AF107" i="8"/>
  <c r="AF106" i="8"/>
  <c r="AF105" i="8"/>
  <c r="AF104" i="8"/>
  <c r="AF103" i="8"/>
  <c r="AF102" i="8"/>
  <c r="AF101" i="8"/>
  <c r="AF100" i="8"/>
  <c r="AF99" i="8"/>
  <c r="AF98" i="8"/>
  <c r="AF97" i="8"/>
  <c r="AF96" i="8"/>
  <c r="AF95" i="8"/>
  <c r="AF94" i="8"/>
  <c r="AF93" i="8"/>
  <c r="AF92" i="8"/>
  <c r="AF91" i="8"/>
  <c r="AF90" i="8"/>
  <c r="AF89" i="8"/>
  <c r="AF88" i="8"/>
  <c r="AF87" i="8"/>
  <c r="AF86" i="8"/>
  <c r="AF85" i="8"/>
  <c r="AF84" i="8"/>
  <c r="AF83" i="8"/>
  <c r="AF82" i="8"/>
  <c r="AF81" i="8"/>
  <c r="AF80" i="8"/>
  <c r="AF79" i="8"/>
  <c r="AF78" i="8"/>
  <c r="AF77" i="8"/>
  <c r="AF76" i="8"/>
  <c r="AF75" i="8"/>
  <c r="AF74" i="8"/>
  <c r="AF73" i="8"/>
  <c r="AF72" i="8"/>
  <c r="AF71" i="8"/>
  <c r="AF70" i="8"/>
  <c r="AF69" i="8"/>
  <c r="AF68" i="8"/>
  <c r="AF67" i="8"/>
  <c r="AF66" i="8"/>
  <c r="AF65" i="8"/>
  <c r="AF64" i="8"/>
  <c r="AF63" i="8"/>
  <c r="AF62" i="8"/>
  <c r="AF61" i="8"/>
  <c r="AF60" i="8"/>
  <c r="AF59" i="8"/>
  <c r="AF58" i="8"/>
  <c r="AF57" i="8"/>
  <c r="AF56" i="8"/>
  <c r="AF55" i="8"/>
  <c r="AF54" i="8"/>
  <c r="AF53" i="8"/>
  <c r="AF52" i="8"/>
  <c r="AF51" i="8"/>
  <c r="AF50" i="8"/>
  <c r="AF49" i="8"/>
  <c r="AF48" i="8"/>
  <c r="AF47" i="8"/>
  <c r="AF46" i="8"/>
  <c r="AF45" i="8"/>
  <c r="AF44" i="8"/>
  <c r="AF43" i="8"/>
  <c r="AF42" i="8"/>
  <c r="AF41" i="8"/>
  <c r="AF40" i="8"/>
  <c r="AF39" i="8"/>
  <c r="AF38" i="8"/>
  <c r="AF37" i="8"/>
  <c r="AF36" i="8"/>
  <c r="AF35" i="8"/>
  <c r="AF34" i="8"/>
  <c r="AF33" i="8"/>
  <c r="AF32" i="8"/>
  <c r="AF31" i="8"/>
  <c r="AF30" i="8"/>
  <c r="AF29" i="8"/>
  <c r="AF28" i="8"/>
  <c r="AF27" i="8"/>
  <c r="AF26" i="8"/>
  <c r="AF25" i="8"/>
  <c r="AF24" i="8"/>
  <c r="AF23" i="8"/>
  <c r="AF22" i="8"/>
  <c r="AF21" i="8"/>
  <c r="AF20" i="8"/>
  <c r="AF19" i="8"/>
  <c r="AF18" i="8"/>
  <c r="AF17" i="8"/>
  <c r="AF16" i="8"/>
  <c r="AF15" i="8"/>
  <c r="AF14" i="8"/>
  <c r="AF13" i="8"/>
  <c r="AF12" i="8"/>
  <c r="AF11" i="8"/>
  <c r="AF10" i="8"/>
  <c r="I3" i="8"/>
  <c r="M25" i="3"/>
  <c r="M24" i="3"/>
  <c r="M20" i="3"/>
  <c r="M19" i="3"/>
  <c r="M18" i="3"/>
  <c r="M17" i="3"/>
  <c r="M16" i="3"/>
  <c r="M14" i="3"/>
  <c r="M13" i="3"/>
  <c r="M12" i="3"/>
  <c r="M11" i="3"/>
  <c r="M10" i="3"/>
  <c r="M9" i="3"/>
  <c r="M8" i="3"/>
  <c r="M7" i="3"/>
  <c r="M6" i="3"/>
  <c r="M5" i="3"/>
  <c r="M4" i="3"/>
  <c r="M3" i="3"/>
  <c r="M2" i="3"/>
  <c r="F25" i="3"/>
  <c r="F24" i="3"/>
  <c r="F20" i="3"/>
  <c r="F19" i="3"/>
  <c r="F18" i="3"/>
  <c r="F17" i="3"/>
  <c r="F16" i="3"/>
  <c r="F14" i="3"/>
  <c r="F13" i="3"/>
  <c r="F12" i="3"/>
  <c r="F11" i="3"/>
  <c r="F10" i="3"/>
  <c r="F9" i="3"/>
  <c r="F8" i="3"/>
  <c r="F7" i="3"/>
  <c r="F6" i="3"/>
  <c r="F5" i="3"/>
  <c r="F4" i="3"/>
  <c r="F3" i="3"/>
  <c r="F2" i="3"/>
  <c r="F28" i="3" s="1"/>
  <c r="F27" i="3"/>
  <c r="AD277" i="7"/>
  <c r="AD276" i="7"/>
  <c r="AD275" i="7"/>
  <c r="AD274" i="7"/>
  <c r="AD273" i="7"/>
  <c r="AD272" i="7"/>
  <c r="AD271" i="7"/>
  <c r="AD270" i="7"/>
  <c r="AD278" i="7" s="1"/>
  <c r="AB277" i="7"/>
  <c r="AB276" i="7"/>
  <c r="AB275" i="7"/>
  <c r="AB274" i="7"/>
  <c r="AB273" i="7"/>
  <c r="AB272" i="7"/>
  <c r="AB271" i="7"/>
  <c r="AB270" i="7"/>
  <c r="U277" i="7"/>
  <c r="T277" i="7"/>
  <c r="S277" i="7"/>
  <c r="U276" i="7"/>
  <c r="T276" i="7"/>
  <c r="S276" i="7"/>
  <c r="U275" i="7"/>
  <c r="T275" i="7"/>
  <c r="S275" i="7"/>
  <c r="U274" i="7"/>
  <c r="T274" i="7"/>
  <c r="S274" i="7"/>
  <c r="U273" i="7"/>
  <c r="T273" i="7"/>
  <c r="S273" i="7"/>
  <c r="U272" i="7"/>
  <c r="T272" i="7"/>
  <c r="S272" i="7"/>
  <c r="U271" i="7"/>
  <c r="T271" i="7"/>
  <c r="S271" i="7"/>
  <c r="U270" i="7"/>
  <c r="U278" i="7" s="1"/>
  <c r="T270" i="7"/>
  <c r="T278" i="7" s="1"/>
  <c r="S270" i="7"/>
  <c r="S278" i="7" s="1"/>
  <c r="N277" i="7"/>
  <c r="N276" i="7"/>
  <c r="N275" i="7"/>
  <c r="N274" i="7"/>
  <c r="N273" i="7"/>
  <c r="N272" i="7"/>
  <c r="N271" i="7"/>
  <c r="N270" i="7"/>
  <c r="M277" i="7"/>
  <c r="M276" i="7"/>
  <c r="M275" i="7"/>
  <c r="M274" i="7"/>
  <c r="M273" i="7"/>
  <c r="M272" i="7"/>
  <c r="M271" i="7"/>
  <c r="M270" i="7"/>
  <c r="O277" i="7"/>
  <c r="O276" i="7"/>
  <c r="O275" i="7"/>
  <c r="O274" i="7"/>
  <c r="O273" i="7"/>
  <c r="O272" i="7"/>
  <c r="O271" i="7"/>
  <c r="O270" i="7"/>
  <c r="Q277" i="7"/>
  <c r="Q276" i="7"/>
  <c r="Q275" i="7"/>
  <c r="Q274" i="7"/>
  <c r="Q273" i="7"/>
  <c r="Q272" i="7"/>
  <c r="Q271" i="7"/>
  <c r="Q270" i="7"/>
  <c r="J277" i="7"/>
  <c r="I277" i="7"/>
  <c r="J276" i="7"/>
  <c r="I276" i="7"/>
  <c r="J275" i="7"/>
  <c r="I275" i="7"/>
  <c r="J274" i="7"/>
  <c r="I274" i="7"/>
  <c r="J273" i="7"/>
  <c r="I273" i="7"/>
  <c r="J272" i="7"/>
  <c r="I272" i="7"/>
  <c r="J271" i="7"/>
  <c r="I271" i="7"/>
  <c r="J270" i="7"/>
  <c r="J278" i="7" s="1"/>
  <c r="I270" i="7"/>
  <c r="I278" i="7" s="1"/>
  <c r="C270" i="7"/>
  <c r="C271" i="7"/>
  <c r="C272" i="7"/>
  <c r="C273" i="7"/>
  <c r="C274" i="7"/>
  <c r="C275" i="7"/>
  <c r="C276" i="7"/>
  <c r="C277" i="7"/>
  <c r="AE278" i="7"/>
  <c r="Z277" i="7"/>
  <c r="Y277" i="7" s="1"/>
  <c r="X277" i="7"/>
  <c r="W277" i="7"/>
  <c r="V277" i="7"/>
  <c r="L277" i="7"/>
  <c r="K277" i="7"/>
  <c r="H277" i="7"/>
  <c r="G277" i="7" s="1"/>
  <c r="F277" i="7"/>
  <c r="E277" i="7"/>
  <c r="D277" i="7"/>
  <c r="B277" i="7"/>
  <c r="Z276" i="7"/>
  <c r="Y276" i="7" s="1"/>
  <c r="X276" i="7"/>
  <c r="W276" i="7"/>
  <c r="V276" i="7"/>
  <c r="L276" i="7"/>
  <c r="K276" i="7"/>
  <c r="H276" i="7"/>
  <c r="G276" i="7" s="1"/>
  <c r="F276" i="7"/>
  <c r="E276" i="7"/>
  <c r="D276" i="7"/>
  <c r="B276" i="7"/>
  <c r="Z275" i="7"/>
  <c r="Y275" i="7" s="1"/>
  <c r="X275" i="7"/>
  <c r="W275" i="7"/>
  <c r="V275" i="7"/>
  <c r="L275" i="7"/>
  <c r="K275" i="7"/>
  <c r="H275" i="7"/>
  <c r="G275" i="7" s="1"/>
  <c r="F275" i="7"/>
  <c r="E275" i="7"/>
  <c r="D275" i="7"/>
  <c r="B275" i="7"/>
  <c r="Z274" i="7"/>
  <c r="Y274" i="7" s="1"/>
  <c r="X274" i="7"/>
  <c r="W274" i="7"/>
  <c r="V274" i="7"/>
  <c r="L274" i="7"/>
  <c r="K274" i="7"/>
  <c r="H274" i="7"/>
  <c r="G274" i="7" s="1"/>
  <c r="F274" i="7"/>
  <c r="E274" i="7"/>
  <c r="D274" i="7"/>
  <c r="B274" i="7"/>
  <c r="Z273" i="7"/>
  <c r="Y273" i="7" s="1"/>
  <c r="X273" i="7"/>
  <c r="W273" i="7"/>
  <c r="V273" i="7"/>
  <c r="L273" i="7"/>
  <c r="K273" i="7"/>
  <c r="H273" i="7"/>
  <c r="G273" i="7" s="1"/>
  <c r="F273" i="7"/>
  <c r="E273" i="7"/>
  <c r="D273" i="7"/>
  <c r="B273" i="7"/>
  <c r="Z272" i="7"/>
  <c r="Y272" i="7" s="1"/>
  <c r="X272" i="7"/>
  <c r="W272" i="7"/>
  <c r="V272" i="7"/>
  <c r="L272" i="7"/>
  <c r="K272" i="7"/>
  <c r="H272" i="7"/>
  <c r="G272" i="7" s="1"/>
  <c r="F272" i="7"/>
  <c r="E272" i="7"/>
  <c r="D272" i="7"/>
  <c r="B272" i="7"/>
  <c r="Z271" i="7"/>
  <c r="Y271" i="7" s="1"/>
  <c r="X271" i="7"/>
  <c r="W271" i="7"/>
  <c r="V271" i="7"/>
  <c r="L271" i="7"/>
  <c r="K271" i="7"/>
  <c r="H271" i="7"/>
  <c r="G271" i="7" s="1"/>
  <c r="F271" i="7"/>
  <c r="E271" i="7"/>
  <c r="D271" i="7"/>
  <c r="B271" i="7"/>
  <c r="Z270" i="7"/>
  <c r="Y270" i="7" s="1"/>
  <c r="Y278" i="7" s="1"/>
  <c r="X270" i="7"/>
  <c r="W270" i="7"/>
  <c r="W278" i="7" s="1"/>
  <c r="V270" i="7"/>
  <c r="V278" i="7" s="1"/>
  <c r="N278" i="7"/>
  <c r="L270" i="7"/>
  <c r="L278" i="7" s="1"/>
  <c r="K270" i="7"/>
  <c r="K278" i="7" s="1"/>
  <c r="H270" i="7"/>
  <c r="G270" i="7" s="1"/>
  <c r="G278" i="7" s="1"/>
  <c r="F270" i="7"/>
  <c r="E270" i="7"/>
  <c r="E278" i="7" s="1"/>
  <c r="D270" i="7"/>
  <c r="D278" i="7" s="1"/>
  <c r="B270" i="7"/>
  <c r="AF269" i="7"/>
  <c r="AC269" i="7"/>
  <c r="Z269" i="7"/>
  <c r="R269" i="7"/>
  <c r="O269" i="7"/>
  <c r="H269" i="7"/>
  <c r="AF268" i="7"/>
  <c r="AC268" i="7"/>
  <c r="Z268" i="7"/>
  <c r="R268" i="7"/>
  <c r="O268" i="7"/>
  <c r="H268" i="7"/>
  <c r="AF267" i="7"/>
  <c r="AC267" i="7"/>
  <c r="Z267" i="7"/>
  <c r="R267" i="7"/>
  <c r="O267" i="7"/>
  <c r="H267" i="7"/>
  <c r="AF266" i="7"/>
  <c r="AC266" i="7"/>
  <c r="Z266" i="7"/>
  <c r="R266" i="7"/>
  <c r="O266" i="7"/>
  <c r="H266" i="7"/>
  <c r="AF265" i="7"/>
  <c r="AC265" i="7"/>
  <c r="Z265" i="7"/>
  <c r="R265" i="7"/>
  <c r="O265" i="7"/>
  <c r="H265" i="7"/>
  <c r="AF264" i="7"/>
  <c r="AC264" i="7"/>
  <c r="Z264" i="7"/>
  <c r="R264" i="7"/>
  <c r="O264" i="7"/>
  <c r="H264" i="7"/>
  <c r="AF263" i="7"/>
  <c r="AC263" i="7"/>
  <c r="Z263" i="7"/>
  <c r="R263" i="7"/>
  <c r="O263" i="7"/>
  <c r="H263" i="7"/>
  <c r="AF262" i="7"/>
  <c r="AC262" i="7"/>
  <c r="Z262" i="7"/>
  <c r="R262" i="7"/>
  <c r="O262" i="7"/>
  <c r="H262" i="7"/>
  <c r="AF261" i="7"/>
  <c r="AC261" i="7"/>
  <c r="Z261" i="7"/>
  <c r="R261" i="7"/>
  <c r="O261" i="7"/>
  <c r="H261" i="7"/>
  <c r="AF260" i="7"/>
  <c r="AC260" i="7"/>
  <c r="Z260" i="7"/>
  <c r="R260" i="7"/>
  <c r="O260" i="7"/>
  <c r="H260" i="7"/>
  <c r="AF259" i="7"/>
  <c r="AC259" i="7"/>
  <c r="Z259" i="7"/>
  <c r="R259" i="7"/>
  <c r="O259" i="7"/>
  <c r="H259" i="7"/>
  <c r="AF258" i="7"/>
  <c r="AC258" i="7"/>
  <c r="Z258" i="7"/>
  <c r="R258" i="7"/>
  <c r="O258" i="7"/>
  <c r="H258" i="7"/>
  <c r="AF257" i="7"/>
  <c r="AC257" i="7"/>
  <c r="Z257" i="7"/>
  <c r="R257" i="7"/>
  <c r="O257" i="7"/>
  <c r="H257" i="7"/>
  <c r="AF256" i="7"/>
  <c r="AC256" i="7"/>
  <c r="Z256" i="7"/>
  <c r="R256" i="7"/>
  <c r="O256" i="7"/>
  <c r="H256" i="7"/>
  <c r="AF255" i="7"/>
  <c r="AC255" i="7"/>
  <c r="Z255" i="7"/>
  <c r="R255" i="7"/>
  <c r="O255" i="7"/>
  <c r="H255" i="7"/>
  <c r="AF254" i="7"/>
  <c r="AC254" i="7"/>
  <c r="Z254" i="7"/>
  <c r="R254" i="7"/>
  <c r="O254" i="7"/>
  <c r="H254" i="7"/>
  <c r="AF253" i="7"/>
  <c r="AC253" i="7"/>
  <c r="Z253" i="7"/>
  <c r="R253" i="7"/>
  <c r="O253" i="7"/>
  <c r="H253" i="7"/>
  <c r="AF252" i="7"/>
  <c r="AC252" i="7"/>
  <c r="Z252" i="7"/>
  <c r="R252" i="7"/>
  <c r="O252" i="7"/>
  <c r="H252" i="7"/>
  <c r="AF251" i="7"/>
  <c r="AC251" i="7"/>
  <c r="Z251" i="7"/>
  <c r="R251" i="7"/>
  <c r="O251" i="7"/>
  <c r="H251" i="7"/>
  <c r="AF250" i="7"/>
  <c r="AC250" i="7"/>
  <c r="Z250" i="7"/>
  <c r="R250" i="7"/>
  <c r="O250" i="7"/>
  <c r="H250" i="7"/>
  <c r="AF249" i="7"/>
  <c r="AC249" i="7"/>
  <c r="Z249" i="7"/>
  <c r="R249" i="7"/>
  <c r="O249" i="7"/>
  <c r="H249" i="7"/>
  <c r="AF248" i="7"/>
  <c r="AC248" i="7"/>
  <c r="Z248" i="7"/>
  <c r="R248" i="7"/>
  <c r="O248" i="7"/>
  <c r="H248" i="7"/>
  <c r="AF247" i="7"/>
  <c r="AC247" i="7"/>
  <c r="Z247" i="7"/>
  <c r="R247" i="7"/>
  <c r="O247" i="7"/>
  <c r="H247" i="7"/>
  <c r="AF246" i="7"/>
  <c r="AC246" i="7"/>
  <c r="Z246" i="7"/>
  <c r="R246" i="7"/>
  <c r="O246" i="7"/>
  <c r="H246" i="7"/>
  <c r="AF245" i="7"/>
  <c r="AC245" i="7"/>
  <c r="Z245" i="7"/>
  <c r="R245" i="7"/>
  <c r="O245" i="7"/>
  <c r="H245" i="7"/>
  <c r="AF244" i="7"/>
  <c r="AC244" i="7"/>
  <c r="Z244" i="7"/>
  <c r="R244" i="7"/>
  <c r="O244" i="7"/>
  <c r="H244" i="7"/>
  <c r="AF243" i="7"/>
  <c r="AC243" i="7"/>
  <c r="Z243" i="7"/>
  <c r="R243" i="7"/>
  <c r="O243" i="7"/>
  <c r="H243" i="7"/>
  <c r="AF242" i="7"/>
  <c r="AC242" i="7"/>
  <c r="Z242" i="7"/>
  <c r="R242" i="7"/>
  <c r="O242" i="7"/>
  <c r="H242" i="7"/>
  <c r="AF241" i="7"/>
  <c r="AC241" i="7"/>
  <c r="Z241" i="7"/>
  <c r="R241" i="7"/>
  <c r="O241" i="7"/>
  <c r="H241" i="7"/>
  <c r="AF240" i="7"/>
  <c r="AC240" i="7"/>
  <c r="Z240" i="7"/>
  <c r="R240" i="7"/>
  <c r="O240" i="7"/>
  <c r="H240" i="7"/>
  <c r="AF239" i="7"/>
  <c r="AC239" i="7"/>
  <c r="Z239" i="7"/>
  <c r="R239" i="7"/>
  <c r="O239" i="7"/>
  <c r="H239" i="7"/>
  <c r="AF238" i="7"/>
  <c r="AC238" i="7"/>
  <c r="Z238" i="7"/>
  <c r="R238" i="7"/>
  <c r="O238" i="7"/>
  <c r="H238" i="7"/>
  <c r="AF237" i="7"/>
  <c r="AC237" i="7"/>
  <c r="Z237" i="7"/>
  <c r="R237" i="7"/>
  <c r="O237" i="7"/>
  <c r="H237" i="7"/>
  <c r="AF236" i="7"/>
  <c r="AC236" i="7"/>
  <c r="Z236" i="7"/>
  <c r="R236" i="7"/>
  <c r="O236" i="7"/>
  <c r="H236" i="7"/>
  <c r="AF235" i="7"/>
  <c r="AC235" i="7"/>
  <c r="Z235" i="7"/>
  <c r="R235" i="7"/>
  <c r="O235" i="7"/>
  <c r="H235" i="7"/>
  <c r="AF234" i="7"/>
  <c r="AC234" i="7"/>
  <c r="Z234" i="7"/>
  <c r="R234" i="7"/>
  <c r="O234" i="7"/>
  <c r="H234" i="7"/>
  <c r="AF233" i="7"/>
  <c r="AC233" i="7"/>
  <c r="Z233" i="7"/>
  <c r="R233" i="7"/>
  <c r="O233" i="7"/>
  <c r="H233" i="7"/>
  <c r="AF232" i="7"/>
  <c r="AC232" i="7"/>
  <c r="Z232" i="7"/>
  <c r="R232" i="7"/>
  <c r="O232" i="7"/>
  <c r="H232" i="7"/>
  <c r="AF231" i="7"/>
  <c r="AC231" i="7"/>
  <c r="Z231" i="7"/>
  <c r="R231" i="7"/>
  <c r="O231" i="7"/>
  <c r="H231" i="7"/>
  <c r="AF230" i="7"/>
  <c r="AC230" i="7"/>
  <c r="Z230" i="7"/>
  <c r="R230" i="7"/>
  <c r="O230" i="7"/>
  <c r="H230" i="7"/>
  <c r="AF229" i="7"/>
  <c r="AC229" i="7"/>
  <c r="R229" i="7"/>
  <c r="O229" i="7"/>
  <c r="H229" i="7"/>
  <c r="AF228" i="7"/>
  <c r="AC228" i="7"/>
  <c r="Z228" i="7"/>
  <c r="R228" i="7"/>
  <c r="O228" i="7"/>
  <c r="H228" i="7"/>
  <c r="AF227" i="7"/>
  <c r="AC227" i="7"/>
  <c r="Z227" i="7"/>
  <c r="R227" i="7"/>
  <c r="O227" i="7"/>
  <c r="H227" i="7"/>
  <c r="AF226" i="7"/>
  <c r="AC226" i="7"/>
  <c r="Z226" i="7"/>
  <c r="R226" i="7"/>
  <c r="O226" i="7"/>
  <c r="H226" i="7"/>
  <c r="AF225" i="7"/>
  <c r="AC225" i="7"/>
  <c r="Z225" i="7"/>
  <c r="R225" i="7"/>
  <c r="O225" i="7"/>
  <c r="H225" i="7"/>
  <c r="AF224" i="7"/>
  <c r="AC224" i="7"/>
  <c r="Z224" i="7"/>
  <c r="R224" i="7"/>
  <c r="O224" i="7"/>
  <c r="H224" i="7"/>
  <c r="AF223" i="7"/>
  <c r="AC223" i="7"/>
  <c r="Z223" i="7"/>
  <c r="R223" i="7"/>
  <c r="O223" i="7"/>
  <c r="H223" i="7"/>
  <c r="AF222" i="7"/>
  <c r="AC222" i="7"/>
  <c r="Z222" i="7"/>
  <c r="R222" i="7"/>
  <c r="O222" i="7"/>
  <c r="H222" i="7"/>
  <c r="AF221" i="7"/>
  <c r="AC221" i="7"/>
  <c r="Z221" i="7"/>
  <c r="R221" i="7"/>
  <c r="O221" i="7"/>
  <c r="H221" i="7"/>
  <c r="AF220" i="7"/>
  <c r="AC220" i="7"/>
  <c r="Z220" i="7"/>
  <c r="R220" i="7"/>
  <c r="O220" i="7"/>
  <c r="H220" i="7"/>
  <c r="AF219" i="7"/>
  <c r="AC219" i="7"/>
  <c r="Z219" i="7"/>
  <c r="R219" i="7"/>
  <c r="O219" i="7"/>
  <c r="H219" i="7"/>
  <c r="AF218" i="7"/>
  <c r="AC218" i="7"/>
  <c r="Z218" i="7"/>
  <c r="R218" i="7"/>
  <c r="O218" i="7"/>
  <c r="H218" i="7"/>
  <c r="AF217" i="7"/>
  <c r="AC217" i="7"/>
  <c r="Z217" i="7"/>
  <c r="R217" i="7"/>
  <c r="O217" i="7"/>
  <c r="H217" i="7"/>
  <c r="AF216" i="7"/>
  <c r="AC216" i="7"/>
  <c r="Z216" i="7"/>
  <c r="R216" i="7"/>
  <c r="O216" i="7"/>
  <c r="H216" i="7"/>
  <c r="AF215" i="7"/>
  <c r="AC215" i="7"/>
  <c r="Z215" i="7"/>
  <c r="R215" i="7"/>
  <c r="O215" i="7"/>
  <c r="H215" i="7"/>
  <c r="AF214" i="7"/>
  <c r="AC214" i="7"/>
  <c r="Z214" i="7"/>
  <c r="R214" i="7"/>
  <c r="O214" i="7"/>
  <c r="H214" i="7"/>
  <c r="AF213" i="7"/>
  <c r="AC213" i="7"/>
  <c r="Z213" i="7"/>
  <c r="R213" i="7"/>
  <c r="O213" i="7"/>
  <c r="H213" i="7"/>
  <c r="AF212" i="7"/>
  <c r="AC212" i="7"/>
  <c r="Z212" i="7"/>
  <c r="R212" i="7"/>
  <c r="O212" i="7"/>
  <c r="H212" i="7"/>
  <c r="AF211" i="7"/>
  <c r="AC211" i="7"/>
  <c r="Z211" i="7"/>
  <c r="R211" i="7"/>
  <c r="O211" i="7"/>
  <c r="H211" i="7"/>
  <c r="AF210" i="7"/>
  <c r="AC210" i="7"/>
  <c r="Z210" i="7"/>
  <c r="R210" i="7"/>
  <c r="O210" i="7"/>
  <c r="H210" i="7"/>
  <c r="AF209" i="7"/>
  <c r="AC209" i="7"/>
  <c r="Z209" i="7"/>
  <c r="R209" i="7"/>
  <c r="O209" i="7"/>
  <c r="H209" i="7"/>
  <c r="AF208" i="7"/>
  <c r="AC208" i="7"/>
  <c r="Z208" i="7"/>
  <c r="R208" i="7"/>
  <c r="O208" i="7"/>
  <c r="H208" i="7"/>
  <c r="AF207" i="7"/>
  <c r="AC207" i="7"/>
  <c r="Z207" i="7"/>
  <c r="R207" i="7"/>
  <c r="O207" i="7"/>
  <c r="H207" i="7"/>
  <c r="AF206" i="7"/>
  <c r="AC206" i="7"/>
  <c r="Z206" i="7"/>
  <c r="R206" i="7"/>
  <c r="O206" i="7"/>
  <c r="H206" i="7"/>
  <c r="AF205" i="7"/>
  <c r="AC205" i="7"/>
  <c r="Z205" i="7"/>
  <c r="R205" i="7"/>
  <c r="O205" i="7"/>
  <c r="H205" i="7"/>
  <c r="AF204" i="7"/>
  <c r="AC204" i="7"/>
  <c r="Z204" i="7"/>
  <c r="R204" i="7"/>
  <c r="O204" i="7"/>
  <c r="H204" i="7"/>
  <c r="AF203" i="7"/>
  <c r="AC203" i="7"/>
  <c r="Z203" i="7"/>
  <c r="R203" i="7"/>
  <c r="O203" i="7"/>
  <c r="H203" i="7"/>
  <c r="AF202" i="7"/>
  <c r="AC202" i="7"/>
  <c r="Z202" i="7"/>
  <c r="R202" i="7"/>
  <c r="O202" i="7"/>
  <c r="H202" i="7"/>
  <c r="AF201" i="7"/>
  <c r="AC201" i="7"/>
  <c r="Z201" i="7"/>
  <c r="R201" i="7"/>
  <c r="O201" i="7"/>
  <c r="H201" i="7"/>
  <c r="AF200" i="7"/>
  <c r="AC200" i="7"/>
  <c r="Z200" i="7"/>
  <c r="R200" i="7"/>
  <c r="O200" i="7"/>
  <c r="H200" i="7"/>
  <c r="AF199" i="7"/>
  <c r="AC199" i="7"/>
  <c r="Z199" i="7"/>
  <c r="R199" i="7"/>
  <c r="O199" i="7"/>
  <c r="H199" i="7"/>
  <c r="AF198" i="7"/>
  <c r="AC198" i="7"/>
  <c r="Z198" i="7"/>
  <c r="R198" i="7"/>
  <c r="O198" i="7"/>
  <c r="H198" i="7"/>
  <c r="AF197" i="7"/>
  <c r="AC197" i="7"/>
  <c r="Z197" i="7"/>
  <c r="R197" i="7"/>
  <c r="O197" i="7"/>
  <c r="H197" i="7"/>
  <c r="AF196" i="7"/>
  <c r="AC196" i="7"/>
  <c r="Z196" i="7"/>
  <c r="R196" i="7"/>
  <c r="O196" i="7"/>
  <c r="H196" i="7"/>
  <c r="AF195" i="7"/>
  <c r="AC195" i="7"/>
  <c r="Z195" i="7"/>
  <c r="R195" i="7"/>
  <c r="O195" i="7"/>
  <c r="H195" i="7"/>
  <c r="AF194" i="7"/>
  <c r="AC194" i="7"/>
  <c r="Z194" i="7"/>
  <c r="R194" i="7"/>
  <c r="O194" i="7"/>
  <c r="H194" i="7"/>
  <c r="AF193" i="7"/>
  <c r="AC193" i="7"/>
  <c r="Z193" i="7"/>
  <c r="R193" i="7"/>
  <c r="O193" i="7"/>
  <c r="H193" i="7"/>
  <c r="AF192" i="7"/>
  <c r="AC192" i="7"/>
  <c r="Z192" i="7"/>
  <c r="R192" i="7"/>
  <c r="O192" i="7"/>
  <c r="H192" i="7"/>
  <c r="AF191" i="7"/>
  <c r="AC191" i="7"/>
  <c r="Z191" i="7"/>
  <c r="R191" i="7"/>
  <c r="O191" i="7"/>
  <c r="H191" i="7"/>
  <c r="AF190" i="7"/>
  <c r="AC190" i="7"/>
  <c r="Z190" i="7"/>
  <c r="R190" i="7"/>
  <c r="O190" i="7"/>
  <c r="H190" i="7"/>
  <c r="AF189" i="7"/>
  <c r="AC189" i="7"/>
  <c r="Z189" i="7"/>
  <c r="R189" i="7"/>
  <c r="O189" i="7"/>
  <c r="H189" i="7"/>
  <c r="AF188" i="7"/>
  <c r="AC188" i="7"/>
  <c r="Z188" i="7"/>
  <c r="R188" i="7"/>
  <c r="O188" i="7"/>
  <c r="H188" i="7"/>
  <c r="AF187" i="7"/>
  <c r="AC187" i="7"/>
  <c r="Z187" i="7"/>
  <c r="R187" i="7"/>
  <c r="O187" i="7"/>
  <c r="H187" i="7"/>
  <c r="AF186" i="7"/>
  <c r="AC186" i="7"/>
  <c r="Z186" i="7"/>
  <c r="R186" i="7"/>
  <c r="O186" i="7"/>
  <c r="H186" i="7"/>
  <c r="AF185" i="7"/>
  <c r="AC185" i="7"/>
  <c r="Z185" i="7"/>
  <c r="R185" i="7"/>
  <c r="O185" i="7"/>
  <c r="H185" i="7"/>
  <c r="AF184" i="7"/>
  <c r="AC184" i="7"/>
  <c r="Z184" i="7"/>
  <c r="R184" i="7"/>
  <c r="O184" i="7"/>
  <c r="H184" i="7"/>
  <c r="AF183" i="7"/>
  <c r="AC183" i="7"/>
  <c r="Z183" i="7"/>
  <c r="R183" i="7"/>
  <c r="O183" i="7"/>
  <c r="H183" i="7"/>
  <c r="AF182" i="7"/>
  <c r="AC182" i="7"/>
  <c r="Z182" i="7"/>
  <c r="R182" i="7"/>
  <c r="O182" i="7"/>
  <c r="H182" i="7"/>
  <c r="AF181" i="7"/>
  <c r="AC181" i="7"/>
  <c r="Z181" i="7"/>
  <c r="R181" i="7"/>
  <c r="O181" i="7"/>
  <c r="H181" i="7"/>
  <c r="AF180" i="7"/>
  <c r="AC180" i="7"/>
  <c r="Z180" i="7"/>
  <c r="R180" i="7"/>
  <c r="O180" i="7"/>
  <c r="H180" i="7"/>
  <c r="AF179" i="7"/>
  <c r="AC179" i="7"/>
  <c r="Z179" i="7"/>
  <c r="R179" i="7"/>
  <c r="O179" i="7"/>
  <c r="H179" i="7"/>
  <c r="AF178" i="7"/>
  <c r="AC178" i="7"/>
  <c r="Z178" i="7"/>
  <c r="R178" i="7"/>
  <c r="O178" i="7"/>
  <c r="H178" i="7"/>
  <c r="AF177" i="7"/>
  <c r="AC177" i="7"/>
  <c r="Z177" i="7"/>
  <c r="R177" i="7"/>
  <c r="O177" i="7"/>
  <c r="H177" i="7"/>
  <c r="AF176" i="7"/>
  <c r="AC176" i="7"/>
  <c r="Z176" i="7"/>
  <c r="R176" i="7"/>
  <c r="O176" i="7"/>
  <c r="H176" i="7"/>
  <c r="AF175" i="7"/>
  <c r="AC175" i="7"/>
  <c r="Z175" i="7"/>
  <c r="R175" i="7"/>
  <c r="O175" i="7"/>
  <c r="H175" i="7"/>
  <c r="AF174" i="7"/>
  <c r="AC174" i="7"/>
  <c r="Z174" i="7"/>
  <c r="R174" i="7"/>
  <c r="O174" i="7"/>
  <c r="H174" i="7"/>
  <c r="AF173" i="7"/>
  <c r="AC173" i="7"/>
  <c r="Z173" i="7"/>
  <c r="R173" i="7"/>
  <c r="O173" i="7"/>
  <c r="H173" i="7"/>
  <c r="AF172" i="7"/>
  <c r="AC172" i="7"/>
  <c r="Z172" i="7"/>
  <c r="R172" i="7"/>
  <c r="O172" i="7"/>
  <c r="H172" i="7"/>
  <c r="AF171" i="7"/>
  <c r="AC171" i="7"/>
  <c r="Z171" i="7"/>
  <c r="R171" i="7"/>
  <c r="O171" i="7"/>
  <c r="H171" i="7"/>
  <c r="AF170" i="7"/>
  <c r="AC170" i="7"/>
  <c r="Z170" i="7"/>
  <c r="R170" i="7"/>
  <c r="O170" i="7"/>
  <c r="H170" i="7"/>
  <c r="AF169" i="7"/>
  <c r="AC169" i="7"/>
  <c r="Z169" i="7"/>
  <c r="R169" i="7"/>
  <c r="O169" i="7"/>
  <c r="H169" i="7"/>
  <c r="AF168" i="7"/>
  <c r="AC168" i="7"/>
  <c r="Z168" i="7"/>
  <c r="R168" i="7"/>
  <c r="O168" i="7"/>
  <c r="H168" i="7"/>
  <c r="AF167" i="7"/>
  <c r="AC167" i="7"/>
  <c r="Z167" i="7"/>
  <c r="R167" i="7"/>
  <c r="O167" i="7"/>
  <c r="H167" i="7"/>
  <c r="AF166" i="7"/>
  <c r="AC166" i="7"/>
  <c r="Z166" i="7"/>
  <c r="R166" i="7"/>
  <c r="O166" i="7"/>
  <c r="H166" i="7"/>
  <c r="AF165" i="7"/>
  <c r="AC165" i="7"/>
  <c r="Z165" i="7"/>
  <c r="R165" i="7"/>
  <c r="O165" i="7"/>
  <c r="H165" i="7"/>
  <c r="AF164" i="7"/>
  <c r="AC164" i="7"/>
  <c r="Z164" i="7"/>
  <c r="R164" i="7"/>
  <c r="O164" i="7"/>
  <c r="H164" i="7"/>
  <c r="AF163" i="7"/>
  <c r="AC163" i="7"/>
  <c r="Z163" i="7"/>
  <c r="R163" i="7"/>
  <c r="O163" i="7"/>
  <c r="H163" i="7"/>
  <c r="AF162" i="7"/>
  <c r="AC162" i="7"/>
  <c r="Z162" i="7"/>
  <c r="R162" i="7"/>
  <c r="O162" i="7"/>
  <c r="H162" i="7"/>
  <c r="AF161" i="7"/>
  <c r="AC161" i="7"/>
  <c r="Z161" i="7"/>
  <c r="R161" i="7"/>
  <c r="O161" i="7"/>
  <c r="H161" i="7"/>
  <c r="AF160" i="7"/>
  <c r="AC160" i="7"/>
  <c r="Z160" i="7"/>
  <c r="R160" i="7"/>
  <c r="O160" i="7"/>
  <c r="H160" i="7"/>
  <c r="AF159" i="7"/>
  <c r="AC159" i="7"/>
  <c r="Z159" i="7"/>
  <c r="R159" i="7"/>
  <c r="O159" i="7"/>
  <c r="H159" i="7"/>
  <c r="AF158" i="7"/>
  <c r="AC158" i="7"/>
  <c r="Z158" i="7"/>
  <c r="R158" i="7"/>
  <c r="O158" i="7"/>
  <c r="H158" i="7"/>
  <c r="AF157" i="7"/>
  <c r="AC157" i="7"/>
  <c r="Z157" i="7"/>
  <c r="R157" i="7"/>
  <c r="O157" i="7"/>
  <c r="H157" i="7"/>
  <c r="AF156" i="7"/>
  <c r="AC156" i="7"/>
  <c r="Z156" i="7"/>
  <c r="R156" i="7"/>
  <c r="O156" i="7"/>
  <c r="H156" i="7"/>
  <c r="AF155" i="7"/>
  <c r="AC155" i="7"/>
  <c r="Z155" i="7"/>
  <c r="R155" i="7"/>
  <c r="O155" i="7"/>
  <c r="H155" i="7"/>
  <c r="AF154" i="7"/>
  <c r="AC154" i="7"/>
  <c r="Z154" i="7"/>
  <c r="R154" i="7"/>
  <c r="O154" i="7"/>
  <c r="H154" i="7"/>
  <c r="AF153" i="7"/>
  <c r="AF152" i="7"/>
  <c r="AF151" i="7"/>
  <c r="AF150" i="7"/>
  <c r="AF149" i="7"/>
  <c r="AF148" i="7"/>
  <c r="AF147" i="7"/>
  <c r="AF146" i="7"/>
  <c r="AF145" i="7"/>
  <c r="AF144" i="7"/>
  <c r="AF143" i="7"/>
  <c r="AF142" i="7"/>
  <c r="AF141" i="7"/>
  <c r="AF140" i="7"/>
  <c r="AF139" i="7"/>
  <c r="AF138" i="7"/>
  <c r="AF137" i="7"/>
  <c r="AF136" i="7"/>
  <c r="AF135" i="7"/>
  <c r="AF134" i="7"/>
  <c r="AF133" i="7"/>
  <c r="AF132" i="7"/>
  <c r="AF131" i="7"/>
  <c r="AF130" i="7"/>
  <c r="AF129" i="7"/>
  <c r="AF128" i="7"/>
  <c r="AF127" i="7"/>
  <c r="AF126" i="7"/>
  <c r="AF125" i="7"/>
  <c r="AF124" i="7"/>
  <c r="AF123" i="7"/>
  <c r="AF122" i="7"/>
  <c r="AF121" i="7"/>
  <c r="AF120" i="7"/>
  <c r="AF119" i="7"/>
  <c r="AF118" i="7"/>
  <c r="AF117" i="7"/>
  <c r="AF116" i="7"/>
  <c r="AF115" i="7"/>
  <c r="AF114" i="7"/>
  <c r="AF113" i="7"/>
  <c r="AF112" i="7"/>
  <c r="AF111" i="7"/>
  <c r="AF110" i="7"/>
  <c r="AF109" i="7"/>
  <c r="AF108" i="7"/>
  <c r="AF107" i="7"/>
  <c r="AF106" i="7"/>
  <c r="AF105" i="7"/>
  <c r="AF104" i="7"/>
  <c r="AF103" i="7"/>
  <c r="AF102" i="7"/>
  <c r="AF101" i="7"/>
  <c r="AF100" i="7"/>
  <c r="AF99" i="7"/>
  <c r="AF98" i="7"/>
  <c r="AF97" i="7"/>
  <c r="AF96" i="7"/>
  <c r="AF95" i="7"/>
  <c r="AF94" i="7"/>
  <c r="AF93" i="7"/>
  <c r="AF92" i="7"/>
  <c r="AF91" i="7"/>
  <c r="AF90" i="7"/>
  <c r="AF89" i="7"/>
  <c r="AF88" i="7"/>
  <c r="AF87" i="7"/>
  <c r="AF86" i="7"/>
  <c r="AF85" i="7"/>
  <c r="AF84" i="7"/>
  <c r="AF83" i="7"/>
  <c r="AF82" i="7"/>
  <c r="AF81" i="7"/>
  <c r="AF80" i="7"/>
  <c r="AF79" i="7"/>
  <c r="AF78" i="7"/>
  <c r="AF77" i="7"/>
  <c r="AF76" i="7"/>
  <c r="AF75" i="7"/>
  <c r="AF74" i="7"/>
  <c r="AF73" i="7"/>
  <c r="AF72" i="7"/>
  <c r="AF71" i="7"/>
  <c r="AF70" i="7"/>
  <c r="AF69" i="7"/>
  <c r="AF68" i="7"/>
  <c r="AF67" i="7"/>
  <c r="AF66" i="7"/>
  <c r="AF65" i="7"/>
  <c r="AF64" i="7"/>
  <c r="AF63" i="7"/>
  <c r="AF62" i="7"/>
  <c r="AF61" i="7"/>
  <c r="AF60" i="7"/>
  <c r="AF59" i="7"/>
  <c r="AF58" i="7"/>
  <c r="AF57" i="7"/>
  <c r="AF56" i="7"/>
  <c r="AF55" i="7"/>
  <c r="AF54" i="7"/>
  <c r="AF53" i="7"/>
  <c r="AF52" i="7"/>
  <c r="AF51" i="7"/>
  <c r="AF50" i="7"/>
  <c r="AF49" i="7"/>
  <c r="AF48" i="7"/>
  <c r="AF47" i="7"/>
  <c r="AF46" i="7"/>
  <c r="AF45" i="7"/>
  <c r="AF44" i="7"/>
  <c r="AF43" i="7"/>
  <c r="AF42" i="7"/>
  <c r="AF41" i="7"/>
  <c r="AF40" i="7"/>
  <c r="AF39" i="7"/>
  <c r="AF38" i="7"/>
  <c r="AF37" i="7"/>
  <c r="AF36" i="7"/>
  <c r="AF35" i="7"/>
  <c r="AF34" i="7"/>
  <c r="AF33" i="7"/>
  <c r="AF32" i="7"/>
  <c r="AF31" i="7"/>
  <c r="AF30" i="7"/>
  <c r="AF29" i="7"/>
  <c r="AF28" i="7"/>
  <c r="AF27" i="7"/>
  <c r="AF26" i="7"/>
  <c r="AF25" i="7"/>
  <c r="AF24" i="7"/>
  <c r="AF23" i="7"/>
  <c r="AF22" i="7"/>
  <c r="AF21" i="7"/>
  <c r="AF20" i="7"/>
  <c r="AF19" i="7"/>
  <c r="AF18" i="7"/>
  <c r="AF17" i="7"/>
  <c r="AF16" i="7"/>
  <c r="AF15" i="7"/>
  <c r="AF14" i="7"/>
  <c r="AF13" i="7"/>
  <c r="AF12" i="7"/>
  <c r="AF11" i="7"/>
  <c r="AF10" i="7"/>
  <c r="I3" i="7"/>
  <c r="I25" i="3"/>
  <c r="I24" i="3"/>
  <c r="I20" i="3"/>
  <c r="I19" i="3"/>
  <c r="I18" i="3"/>
  <c r="I17" i="3"/>
  <c r="I16" i="3"/>
  <c r="I14" i="3"/>
  <c r="I13" i="3"/>
  <c r="I12" i="3"/>
  <c r="I11" i="3"/>
  <c r="I10" i="3"/>
  <c r="I9" i="3"/>
  <c r="I8" i="3"/>
  <c r="I7" i="3"/>
  <c r="I6" i="3"/>
  <c r="I5" i="3"/>
  <c r="I4" i="3"/>
  <c r="I3" i="3"/>
  <c r="I2" i="3"/>
  <c r="Q277" i="5"/>
  <c r="Q276" i="5"/>
  <c r="Q275" i="5"/>
  <c r="Q274" i="5"/>
  <c r="Q273" i="5"/>
  <c r="Q272" i="5"/>
  <c r="Q271" i="5"/>
  <c r="Q270" i="5"/>
  <c r="Q277" i="6"/>
  <c r="Q276" i="6"/>
  <c r="Q275" i="6"/>
  <c r="AD277" i="6"/>
  <c r="AC277" i="6"/>
  <c r="AD276" i="6"/>
  <c r="AC276" i="6"/>
  <c r="AD275" i="6"/>
  <c r="AD278" i="6" s="1"/>
  <c r="AC275" i="6"/>
  <c r="AA277" i="6"/>
  <c r="Z277" i="6"/>
  <c r="AA276" i="6"/>
  <c r="Z276" i="6"/>
  <c r="AA275" i="6"/>
  <c r="Z275" i="6"/>
  <c r="X277" i="6"/>
  <c r="W277" i="6"/>
  <c r="V277" i="6"/>
  <c r="U277" i="6"/>
  <c r="T277" i="6"/>
  <c r="S277" i="6"/>
  <c r="R277" i="6"/>
  <c r="P277" i="6"/>
  <c r="X276" i="6"/>
  <c r="W276" i="6"/>
  <c r="V276" i="6"/>
  <c r="U276" i="6"/>
  <c r="T276" i="6"/>
  <c r="S276" i="6"/>
  <c r="R276" i="6"/>
  <c r="P276" i="6"/>
  <c r="X275" i="6"/>
  <c r="W275" i="6"/>
  <c r="W278" i="6" s="1"/>
  <c r="V275" i="6"/>
  <c r="V278" i="6" s="1"/>
  <c r="U275" i="6"/>
  <c r="U278" i="6" s="1"/>
  <c r="T275" i="6"/>
  <c r="T278" i="6" s="1"/>
  <c r="S275" i="6"/>
  <c r="S278" i="6" s="1"/>
  <c r="R275" i="6"/>
  <c r="Q278" i="6"/>
  <c r="P275" i="6"/>
  <c r="N277" i="6"/>
  <c r="N276" i="6"/>
  <c r="N275" i="6"/>
  <c r="N278" i="6" s="1"/>
  <c r="L277" i="6"/>
  <c r="K277" i="6"/>
  <c r="J277" i="6"/>
  <c r="I277" i="6"/>
  <c r="L276" i="6"/>
  <c r="K276" i="6"/>
  <c r="J276" i="6"/>
  <c r="I276" i="6"/>
  <c r="L275" i="6"/>
  <c r="L278" i="6" s="1"/>
  <c r="K275" i="6"/>
  <c r="K278" i="6" s="1"/>
  <c r="J275" i="6"/>
  <c r="J278" i="6" s="1"/>
  <c r="I275" i="6"/>
  <c r="I278" i="6" s="1"/>
  <c r="H277" i="6"/>
  <c r="H276" i="6"/>
  <c r="H275" i="6"/>
  <c r="F277" i="6"/>
  <c r="E277" i="6"/>
  <c r="D277" i="6"/>
  <c r="C277" i="6"/>
  <c r="F276" i="6"/>
  <c r="E276" i="6"/>
  <c r="D276" i="6"/>
  <c r="C276" i="6"/>
  <c r="F275" i="6"/>
  <c r="E275" i="6"/>
  <c r="E278" i="6" s="1"/>
  <c r="D275" i="6"/>
  <c r="D278" i="6" s="1"/>
  <c r="C275" i="6"/>
  <c r="C278" i="6" s="1"/>
  <c r="B277" i="6"/>
  <c r="B276" i="6"/>
  <c r="B275" i="6"/>
  <c r="AF270" i="6"/>
  <c r="AE278" i="6"/>
  <c r="AF274" i="6"/>
  <c r="AF273" i="6"/>
  <c r="AF272" i="6"/>
  <c r="AF271" i="6"/>
  <c r="AF269" i="6"/>
  <c r="O269" i="6"/>
  <c r="AF268" i="6"/>
  <c r="AC268" i="6"/>
  <c r="Z268" i="6"/>
  <c r="R268" i="6"/>
  <c r="O268" i="6"/>
  <c r="H268" i="6"/>
  <c r="AF267" i="6"/>
  <c r="AC267" i="6"/>
  <c r="Z267" i="6"/>
  <c r="R267" i="6"/>
  <c r="O267" i="6"/>
  <c r="H267" i="6"/>
  <c r="AF266" i="6"/>
  <c r="AC266" i="6"/>
  <c r="Z266" i="6"/>
  <c r="R266" i="6"/>
  <c r="O266" i="6"/>
  <c r="H266" i="6"/>
  <c r="AF265" i="6"/>
  <c r="AC265" i="6"/>
  <c r="Z265" i="6"/>
  <c r="R265" i="6"/>
  <c r="O265" i="6"/>
  <c r="H265" i="6"/>
  <c r="AF264" i="6"/>
  <c r="AC264" i="6"/>
  <c r="Z264" i="6"/>
  <c r="R264" i="6"/>
  <c r="O264" i="6"/>
  <c r="H264" i="6"/>
  <c r="AF263" i="6"/>
  <c r="AC263" i="6"/>
  <c r="Z263" i="6"/>
  <c r="R263" i="6"/>
  <c r="O263" i="6"/>
  <c r="H263" i="6"/>
  <c r="AF262" i="6"/>
  <c r="AC262" i="6"/>
  <c r="Z262" i="6"/>
  <c r="R262" i="6"/>
  <c r="O262" i="6"/>
  <c r="H262" i="6"/>
  <c r="AF261" i="6"/>
  <c r="AC261" i="6"/>
  <c r="Z261" i="6"/>
  <c r="R261" i="6"/>
  <c r="O261" i="6"/>
  <c r="H261" i="6"/>
  <c r="AF260" i="6"/>
  <c r="AC260" i="6"/>
  <c r="Z260" i="6"/>
  <c r="R260" i="6"/>
  <c r="O260" i="6"/>
  <c r="H260" i="6"/>
  <c r="AF259" i="6"/>
  <c r="AC259" i="6"/>
  <c r="Z259" i="6"/>
  <c r="R259" i="6"/>
  <c r="O259" i="6"/>
  <c r="H259" i="6"/>
  <c r="AF258" i="6"/>
  <c r="AC258" i="6"/>
  <c r="Z258" i="6"/>
  <c r="R258" i="6"/>
  <c r="O258" i="6"/>
  <c r="H258" i="6"/>
  <c r="AF257" i="6"/>
  <c r="AC257" i="6"/>
  <c r="Z257" i="6"/>
  <c r="R257" i="6"/>
  <c r="O257" i="6"/>
  <c r="H257" i="6"/>
  <c r="AF256" i="6"/>
  <c r="AC256" i="6"/>
  <c r="Z256" i="6"/>
  <c r="R256" i="6"/>
  <c r="O256" i="6"/>
  <c r="H256" i="6"/>
  <c r="AF255" i="6"/>
  <c r="AC255" i="6"/>
  <c r="Z255" i="6"/>
  <c r="R255" i="6"/>
  <c r="O255" i="6"/>
  <c r="H255" i="6"/>
  <c r="AF254" i="6"/>
  <c r="AC254" i="6"/>
  <c r="Z254" i="6"/>
  <c r="R254" i="6"/>
  <c r="O254" i="6"/>
  <c r="H254" i="6"/>
  <c r="AF253" i="6"/>
  <c r="AC253" i="6"/>
  <c r="Z253" i="6"/>
  <c r="R253" i="6"/>
  <c r="O253" i="6"/>
  <c r="H253" i="6"/>
  <c r="AF252" i="6"/>
  <c r="AC252" i="6"/>
  <c r="Z252" i="6"/>
  <c r="R252" i="6"/>
  <c r="O252" i="6"/>
  <c r="H252" i="6"/>
  <c r="AF251" i="6"/>
  <c r="AC251" i="6"/>
  <c r="Z251" i="6"/>
  <c r="R251" i="6"/>
  <c r="O251" i="6"/>
  <c r="H251" i="6"/>
  <c r="AF250" i="6"/>
  <c r="AC250" i="6"/>
  <c r="Z250" i="6"/>
  <c r="R250" i="6"/>
  <c r="O250" i="6"/>
  <c r="H250" i="6"/>
  <c r="AF249" i="6"/>
  <c r="AC249" i="6"/>
  <c r="Z249" i="6"/>
  <c r="R249" i="6"/>
  <c r="O249" i="6"/>
  <c r="H249" i="6"/>
  <c r="AF248" i="6"/>
  <c r="AC248" i="6"/>
  <c r="Z248" i="6"/>
  <c r="R248" i="6"/>
  <c r="O248" i="6"/>
  <c r="H248" i="6"/>
  <c r="AF247" i="6"/>
  <c r="AC247" i="6"/>
  <c r="Z247" i="6"/>
  <c r="R247" i="6"/>
  <c r="O247" i="6"/>
  <c r="H247" i="6"/>
  <c r="AF246" i="6"/>
  <c r="AC246" i="6"/>
  <c r="Z246" i="6"/>
  <c r="R246" i="6"/>
  <c r="O246" i="6"/>
  <c r="H246" i="6"/>
  <c r="AF245" i="6"/>
  <c r="AC245" i="6"/>
  <c r="Z245" i="6"/>
  <c r="R245" i="6"/>
  <c r="O245" i="6"/>
  <c r="H245" i="6"/>
  <c r="AF244" i="6"/>
  <c r="AC244" i="6"/>
  <c r="Z244" i="6"/>
  <c r="R244" i="6"/>
  <c r="O244" i="6"/>
  <c r="H244" i="6"/>
  <c r="AF243" i="6"/>
  <c r="AC243" i="6"/>
  <c r="Z243" i="6"/>
  <c r="R243" i="6"/>
  <c r="O243" i="6"/>
  <c r="H243" i="6"/>
  <c r="AF242" i="6"/>
  <c r="AC242" i="6"/>
  <c r="Z242" i="6"/>
  <c r="R242" i="6"/>
  <c r="O242" i="6"/>
  <c r="H242" i="6"/>
  <c r="AF241" i="6"/>
  <c r="AC241" i="6"/>
  <c r="Z241" i="6"/>
  <c r="R241" i="6"/>
  <c r="O241" i="6"/>
  <c r="H241" i="6"/>
  <c r="AF240" i="6"/>
  <c r="AC240" i="6"/>
  <c r="Z240" i="6"/>
  <c r="R240" i="6"/>
  <c r="O240" i="6"/>
  <c r="H240" i="6"/>
  <c r="AF239" i="6"/>
  <c r="AC239" i="6"/>
  <c r="Z239" i="6"/>
  <c r="R239" i="6"/>
  <c r="O239" i="6"/>
  <c r="H239" i="6"/>
  <c r="AF238" i="6"/>
  <c r="AC238" i="6"/>
  <c r="Z238" i="6"/>
  <c r="R238" i="6"/>
  <c r="O238" i="6"/>
  <c r="H238" i="6"/>
  <c r="AF237" i="6"/>
  <c r="AC237" i="6"/>
  <c r="Z237" i="6"/>
  <c r="R237" i="6"/>
  <c r="O237" i="6"/>
  <c r="H237" i="6"/>
  <c r="AF236" i="6"/>
  <c r="AC236" i="6"/>
  <c r="Z236" i="6"/>
  <c r="R236" i="6"/>
  <c r="O236" i="6"/>
  <c r="H236" i="6"/>
  <c r="AF235" i="6"/>
  <c r="AC235" i="6"/>
  <c r="Z235" i="6"/>
  <c r="R235" i="6"/>
  <c r="O235" i="6"/>
  <c r="H235" i="6"/>
  <c r="AF234" i="6"/>
  <c r="AC234" i="6"/>
  <c r="Z234" i="6"/>
  <c r="R234" i="6"/>
  <c r="O234" i="6"/>
  <c r="H234" i="6"/>
  <c r="AF233" i="6"/>
  <c r="AC233" i="6"/>
  <c r="Z233" i="6"/>
  <c r="R233" i="6"/>
  <c r="O233" i="6"/>
  <c r="H233" i="6"/>
  <c r="AF232" i="6"/>
  <c r="AC232" i="6"/>
  <c r="Z232" i="6"/>
  <c r="R232" i="6"/>
  <c r="O232" i="6"/>
  <c r="H232" i="6"/>
  <c r="AF231" i="6"/>
  <c r="AC231" i="6"/>
  <c r="Z231" i="6"/>
  <c r="R231" i="6"/>
  <c r="O231" i="6"/>
  <c r="H231" i="6"/>
  <c r="AF230" i="6"/>
  <c r="AC230" i="6"/>
  <c r="Z230" i="6"/>
  <c r="R230" i="6"/>
  <c r="O230" i="6"/>
  <c r="H230" i="6"/>
  <c r="AF229" i="6"/>
  <c r="AC229" i="6"/>
  <c r="R229" i="6"/>
  <c r="O229" i="6"/>
  <c r="H229" i="6"/>
  <c r="AF228" i="6"/>
  <c r="AC228" i="6"/>
  <c r="Z228" i="6"/>
  <c r="R228" i="6"/>
  <c r="O228" i="6"/>
  <c r="H228" i="6"/>
  <c r="AF227" i="6"/>
  <c r="AC227" i="6"/>
  <c r="Z227" i="6"/>
  <c r="R227" i="6"/>
  <c r="O227" i="6"/>
  <c r="H227" i="6"/>
  <c r="AF226" i="6"/>
  <c r="AC226" i="6"/>
  <c r="Z226" i="6"/>
  <c r="R226" i="6"/>
  <c r="O226" i="6"/>
  <c r="H226" i="6"/>
  <c r="AF225" i="6"/>
  <c r="AC225" i="6"/>
  <c r="Z225" i="6"/>
  <c r="R225" i="6"/>
  <c r="O225" i="6"/>
  <c r="H225" i="6"/>
  <c r="AF224" i="6"/>
  <c r="AC224" i="6"/>
  <c r="Z224" i="6"/>
  <c r="R224" i="6"/>
  <c r="O224" i="6"/>
  <c r="H224" i="6"/>
  <c r="AF223" i="6"/>
  <c r="AC223" i="6"/>
  <c r="Z223" i="6"/>
  <c r="R223" i="6"/>
  <c r="O223" i="6"/>
  <c r="H223" i="6"/>
  <c r="AF222" i="6"/>
  <c r="AC222" i="6"/>
  <c r="Z222" i="6"/>
  <c r="R222" i="6"/>
  <c r="O222" i="6"/>
  <c r="H222" i="6"/>
  <c r="AF221" i="6"/>
  <c r="AC221" i="6"/>
  <c r="Z221" i="6"/>
  <c r="R221" i="6"/>
  <c r="O221" i="6"/>
  <c r="H221" i="6"/>
  <c r="AF220" i="6"/>
  <c r="AC220" i="6"/>
  <c r="Z220" i="6"/>
  <c r="R220" i="6"/>
  <c r="O220" i="6"/>
  <c r="H220" i="6"/>
  <c r="AF219" i="6"/>
  <c r="AC219" i="6"/>
  <c r="Z219" i="6"/>
  <c r="R219" i="6"/>
  <c r="O219" i="6"/>
  <c r="H219" i="6"/>
  <c r="AF218" i="6"/>
  <c r="AC218" i="6"/>
  <c r="Z218" i="6"/>
  <c r="R218" i="6"/>
  <c r="O218" i="6"/>
  <c r="H218" i="6"/>
  <c r="AF217" i="6"/>
  <c r="AC217" i="6"/>
  <c r="Z217" i="6"/>
  <c r="R217" i="6"/>
  <c r="O217" i="6"/>
  <c r="H217" i="6"/>
  <c r="AF216" i="6"/>
  <c r="AC216" i="6"/>
  <c r="Z216" i="6"/>
  <c r="R216" i="6"/>
  <c r="O216" i="6"/>
  <c r="H216" i="6"/>
  <c r="AF215" i="6"/>
  <c r="AC215" i="6"/>
  <c r="Z215" i="6"/>
  <c r="R215" i="6"/>
  <c r="O215" i="6"/>
  <c r="H215" i="6"/>
  <c r="AF214" i="6"/>
  <c r="AC214" i="6"/>
  <c r="Z214" i="6"/>
  <c r="R214" i="6"/>
  <c r="O214" i="6"/>
  <c r="H214" i="6"/>
  <c r="AF213" i="6"/>
  <c r="AC213" i="6"/>
  <c r="Z213" i="6"/>
  <c r="R213" i="6"/>
  <c r="O213" i="6"/>
  <c r="H213" i="6"/>
  <c r="AF212" i="6"/>
  <c r="AC212" i="6"/>
  <c r="Z212" i="6"/>
  <c r="R212" i="6"/>
  <c r="O212" i="6"/>
  <c r="H212" i="6"/>
  <c r="AF211" i="6"/>
  <c r="AC211" i="6"/>
  <c r="Z211" i="6"/>
  <c r="R211" i="6"/>
  <c r="O211" i="6"/>
  <c r="H211" i="6"/>
  <c r="AF210" i="6"/>
  <c r="AC210" i="6"/>
  <c r="Z210" i="6"/>
  <c r="R210" i="6"/>
  <c r="O210" i="6"/>
  <c r="H210" i="6"/>
  <c r="AF209" i="6"/>
  <c r="AC209" i="6"/>
  <c r="Z209" i="6"/>
  <c r="R209" i="6"/>
  <c r="O209" i="6"/>
  <c r="H209" i="6"/>
  <c r="AF208" i="6"/>
  <c r="AC208" i="6"/>
  <c r="Z208" i="6"/>
  <c r="R208" i="6"/>
  <c r="O208" i="6"/>
  <c r="H208" i="6"/>
  <c r="AF207" i="6"/>
  <c r="AC207" i="6"/>
  <c r="Z207" i="6"/>
  <c r="R207" i="6"/>
  <c r="O207" i="6"/>
  <c r="H207" i="6"/>
  <c r="AF206" i="6"/>
  <c r="AC206" i="6"/>
  <c r="Z206" i="6"/>
  <c r="R206" i="6"/>
  <c r="O206" i="6"/>
  <c r="H206" i="6"/>
  <c r="AF205" i="6"/>
  <c r="AC205" i="6"/>
  <c r="Z205" i="6"/>
  <c r="R205" i="6"/>
  <c r="O205" i="6"/>
  <c r="H205" i="6"/>
  <c r="AF204" i="6"/>
  <c r="AC204" i="6"/>
  <c r="Z204" i="6"/>
  <c r="R204" i="6"/>
  <c r="O204" i="6"/>
  <c r="H204" i="6"/>
  <c r="AF203" i="6"/>
  <c r="AC203" i="6"/>
  <c r="Z203" i="6"/>
  <c r="R203" i="6"/>
  <c r="O203" i="6"/>
  <c r="H203" i="6"/>
  <c r="AF202" i="6"/>
  <c r="AC202" i="6"/>
  <c r="Z202" i="6"/>
  <c r="R202" i="6"/>
  <c r="O202" i="6"/>
  <c r="H202" i="6"/>
  <c r="AF201" i="6"/>
  <c r="AC201" i="6"/>
  <c r="Z201" i="6"/>
  <c r="R201" i="6"/>
  <c r="O201" i="6"/>
  <c r="H201" i="6"/>
  <c r="AF200" i="6"/>
  <c r="AC200" i="6"/>
  <c r="Z200" i="6"/>
  <c r="R200" i="6"/>
  <c r="O200" i="6"/>
  <c r="H200" i="6"/>
  <c r="AF199" i="6"/>
  <c r="AC199" i="6"/>
  <c r="Z199" i="6"/>
  <c r="R199" i="6"/>
  <c r="O199" i="6"/>
  <c r="H199" i="6"/>
  <c r="AF198" i="6"/>
  <c r="AC198" i="6"/>
  <c r="Z198" i="6"/>
  <c r="R198" i="6"/>
  <c r="O198" i="6"/>
  <c r="H198" i="6"/>
  <c r="AF197" i="6"/>
  <c r="AC197" i="6"/>
  <c r="Z197" i="6"/>
  <c r="R197" i="6"/>
  <c r="O197" i="6"/>
  <c r="H197" i="6"/>
  <c r="AF196" i="6"/>
  <c r="AC196" i="6"/>
  <c r="Z196" i="6"/>
  <c r="R196" i="6"/>
  <c r="O196" i="6"/>
  <c r="H196" i="6"/>
  <c r="AF195" i="6"/>
  <c r="AC195" i="6"/>
  <c r="Z195" i="6"/>
  <c r="R195" i="6"/>
  <c r="O195" i="6"/>
  <c r="H195" i="6"/>
  <c r="AF194" i="6"/>
  <c r="AC194" i="6"/>
  <c r="Z194" i="6"/>
  <c r="R194" i="6"/>
  <c r="O194" i="6"/>
  <c r="H194" i="6"/>
  <c r="AF193" i="6"/>
  <c r="AC193" i="6"/>
  <c r="Z193" i="6"/>
  <c r="R193" i="6"/>
  <c r="O193" i="6"/>
  <c r="H193" i="6"/>
  <c r="AF192" i="6"/>
  <c r="AC192" i="6"/>
  <c r="Z192" i="6"/>
  <c r="R192" i="6"/>
  <c r="O192" i="6"/>
  <c r="H192" i="6"/>
  <c r="AF191" i="6"/>
  <c r="AC191" i="6"/>
  <c r="Z191" i="6"/>
  <c r="R191" i="6"/>
  <c r="O191" i="6"/>
  <c r="H191" i="6"/>
  <c r="AF190" i="6"/>
  <c r="AC190" i="6"/>
  <c r="Z190" i="6"/>
  <c r="R190" i="6"/>
  <c r="O190" i="6"/>
  <c r="H190" i="6"/>
  <c r="AF189" i="6"/>
  <c r="AC189" i="6"/>
  <c r="Z189" i="6"/>
  <c r="R189" i="6"/>
  <c r="O189" i="6"/>
  <c r="H189" i="6"/>
  <c r="AF188" i="6"/>
  <c r="AC188" i="6"/>
  <c r="Z188" i="6"/>
  <c r="R188" i="6"/>
  <c r="O188" i="6"/>
  <c r="H188" i="6"/>
  <c r="AF187" i="6"/>
  <c r="AC187" i="6"/>
  <c r="Z187" i="6"/>
  <c r="R187" i="6"/>
  <c r="O187" i="6"/>
  <c r="H187" i="6"/>
  <c r="AF186" i="6"/>
  <c r="AC186" i="6"/>
  <c r="Z186" i="6"/>
  <c r="R186" i="6"/>
  <c r="O186" i="6"/>
  <c r="H186" i="6"/>
  <c r="AF185" i="6"/>
  <c r="AC185" i="6"/>
  <c r="Z185" i="6"/>
  <c r="R185" i="6"/>
  <c r="O185" i="6"/>
  <c r="H185" i="6"/>
  <c r="AF184" i="6"/>
  <c r="AC184" i="6"/>
  <c r="Z184" i="6"/>
  <c r="R184" i="6"/>
  <c r="O184" i="6"/>
  <c r="H184" i="6"/>
  <c r="AF183" i="6"/>
  <c r="AC183" i="6"/>
  <c r="Z183" i="6"/>
  <c r="R183" i="6"/>
  <c r="O183" i="6"/>
  <c r="H183" i="6"/>
  <c r="AF182" i="6"/>
  <c r="AC182" i="6"/>
  <c r="Z182" i="6"/>
  <c r="R182" i="6"/>
  <c r="O182" i="6"/>
  <c r="H182" i="6"/>
  <c r="AF181" i="6"/>
  <c r="AC181" i="6"/>
  <c r="Z181" i="6"/>
  <c r="R181" i="6"/>
  <c r="O181" i="6"/>
  <c r="H181" i="6"/>
  <c r="AF180" i="6"/>
  <c r="AC180" i="6"/>
  <c r="Z180" i="6"/>
  <c r="R180" i="6"/>
  <c r="O180" i="6"/>
  <c r="H180" i="6"/>
  <c r="AF179" i="6"/>
  <c r="AC179" i="6"/>
  <c r="Z179" i="6"/>
  <c r="R179" i="6"/>
  <c r="O179" i="6"/>
  <c r="H179" i="6"/>
  <c r="AF178" i="6"/>
  <c r="AC178" i="6"/>
  <c r="Z178" i="6"/>
  <c r="R178" i="6"/>
  <c r="O178" i="6"/>
  <c r="H178" i="6"/>
  <c r="AF177" i="6"/>
  <c r="AC177" i="6"/>
  <c r="Z177" i="6"/>
  <c r="R177" i="6"/>
  <c r="O177" i="6"/>
  <c r="H177" i="6"/>
  <c r="AF176" i="6"/>
  <c r="AC176" i="6"/>
  <c r="Z176" i="6"/>
  <c r="R176" i="6"/>
  <c r="O176" i="6"/>
  <c r="H176" i="6"/>
  <c r="AF175" i="6"/>
  <c r="AC175" i="6"/>
  <c r="Z175" i="6"/>
  <c r="R175" i="6"/>
  <c r="O175" i="6"/>
  <c r="H175" i="6"/>
  <c r="AF174" i="6"/>
  <c r="AC174" i="6"/>
  <c r="Z174" i="6"/>
  <c r="R174" i="6"/>
  <c r="O174" i="6"/>
  <c r="H174" i="6"/>
  <c r="AF173" i="6"/>
  <c r="AC173" i="6"/>
  <c r="Z173" i="6"/>
  <c r="R173" i="6"/>
  <c r="O173" i="6"/>
  <c r="H173" i="6"/>
  <c r="AF172" i="6"/>
  <c r="AC172" i="6"/>
  <c r="Z172" i="6"/>
  <c r="R172" i="6"/>
  <c r="O172" i="6"/>
  <c r="H172" i="6"/>
  <c r="AF171" i="6"/>
  <c r="AC171" i="6"/>
  <c r="Z171" i="6"/>
  <c r="R171" i="6"/>
  <c r="O171" i="6"/>
  <c r="H171" i="6"/>
  <c r="AF170" i="6"/>
  <c r="AC170" i="6"/>
  <c r="Z170" i="6"/>
  <c r="R170" i="6"/>
  <c r="O170" i="6"/>
  <c r="H170" i="6"/>
  <c r="AF169" i="6"/>
  <c r="AC169" i="6"/>
  <c r="Z169" i="6"/>
  <c r="R169" i="6"/>
  <c r="O169" i="6"/>
  <c r="H169" i="6"/>
  <c r="AF168" i="6"/>
  <c r="AC168" i="6"/>
  <c r="Z168" i="6"/>
  <c r="R168" i="6"/>
  <c r="O168" i="6"/>
  <c r="H168" i="6"/>
  <c r="AF167" i="6"/>
  <c r="AC167" i="6"/>
  <c r="Z167" i="6"/>
  <c r="R167" i="6"/>
  <c r="O167" i="6"/>
  <c r="H167" i="6"/>
  <c r="AF166" i="6"/>
  <c r="AC166" i="6"/>
  <c r="Z166" i="6"/>
  <c r="R166" i="6"/>
  <c r="O166" i="6"/>
  <c r="H166" i="6"/>
  <c r="AF165" i="6"/>
  <c r="AC165" i="6"/>
  <c r="Z165" i="6"/>
  <c r="R165" i="6"/>
  <c r="O165" i="6"/>
  <c r="H165" i="6"/>
  <c r="AF164" i="6"/>
  <c r="AC164" i="6"/>
  <c r="Z164" i="6"/>
  <c r="R164" i="6"/>
  <c r="O164" i="6"/>
  <c r="H164" i="6"/>
  <c r="AF163" i="6"/>
  <c r="AC163" i="6"/>
  <c r="Z163" i="6"/>
  <c r="R163" i="6"/>
  <c r="O163" i="6"/>
  <c r="H163" i="6"/>
  <c r="AF162" i="6"/>
  <c r="AC162" i="6"/>
  <c r="Z162" i="6"/>
  <c r="R162" i="6"/>
  <c r="O162" i="6"/>
  <c r="H162" i="6"/>
  <c r="AF161" i="6"/>
  <c r="AC161" i="6"/>
  <c r="Z161" i="6"/>
  <c r="R161" i="6"/>
  <c r="O161" i="6"/>
  <c r="H161" i="6"/>
  <c r="AF160" i="6"/>
  <c r="AC160" i="6"/>
  <c r="Z160" i="6"/>
  <c r="R160" i="6"/>
  <c r="O160" i="6"/>
  <c r="H160" i="6"/>
  <c r="AF159" i="6"/>
  <c r="AC159" i="6"/>
  <c r="Z159" i="6"/>
  <c r="R159" i="6"/>
  <c r="O159" i="6"/>
  <c r="H159" i="6"/>
  <c r="AF158" i="6"/>
  <c r="AC158" i="6"/>
  <c r="Z158" i="6"/>
  <c r="R158" i="6"/>
  <c r="O158" i="6"/>
  <c r="H158" i="6"/>
  <c r="AF157" i="6"/>
  <c r="AC157" i="6"/>
  <c r="Z157" i="6"/>
  <c r="R157" i="6"/>
  <c r="O157" i="6"/>
  <c r="H157" i="6"/>
  <c r="AF156" i="6"/>
  <c r="AC156" i="6"/>
  <c r="Z156" i="6"/>
  <c r="R156" i="6"/>
  <c r="O156" i="6"/>
  <c r="H156" i="6"/>
  <c r="AF155" i="6"/>
  <c r="AC155" i="6"/>
  <c r="Z155" i="6"/>
  <c r="R155" i="6"/>
  <c r="O155" i="6"/>
  <c r="H155" i="6"/>
  <c r="AF154" i="6"/>
  <c r="AC154" i="6"/>
  <c r="Z154" i="6"/>
  <c r="R154" i="6"/>
  <c r="O154" i="6"/>
  <c r="H154" i="6"/>
  <c r="AF153" i="6"/>
  <c r="AF152" i="6"/>
  <c r="AF151" i="6"/>
  <c r="AF150" i="6"/>
  <c r="AF149" i="6"/>
  <c r="AF148" i="6"/>
  <c r="AF147" i="6"/>
  <c r="AF146" i="6"/>
  <c r="AF145" i="6"/>
  <c r="AF144" i="6"/>
  <c r="AF143" i="6"/>
  <c r="AF142" i="6"/>
  <c r="AF141" i="6"/>
  <c r="AF140" i="6"/>
  <c r="AF139" i="6"/>
  <c r="AF138" i="6"/>
  <c r="AF137" i="6"/>
  <c r="AF136" i="6"/>
  <c r="AF135" i="6"/>
  <c r="AF134" i="6"/>
  <c r="AF133" i="6"/>
  <c r="AF132" i="6"/>
  <c r="AF131" i="6"/>
  <c r="AF130" i="6"/>
  <c r="AF129" i="6"/>
  <c r="AF128" i="6"/>
  <c r="AF127" i="6"/>
  <c r="AF126" i="6"/>
  <c r="AF125" i="6"/>
  <c r="AF124" i="6"/>
  <c r="AF123" i="6"/>
  <c r="AF122" i="6"/>
  <c r="AF121" i="6"/>
  <c r="AF120" i="6"/>
  <c r="AF119" i="6"/>
  <c r="AF118" i="6"/>
  <c r="AF117" i="6"/>
  <c r="AF116" i="6"/>
  <c r="AF115" i="6"/>
  <c r="AF114" i="6"/>
  <c r="AF113" i="6"/>
  <c r="AF112" i="6"/>
  <c r="AF111" i="6"/>
  <c r="AF110" i="6"/>
  <c r="AF109" i="6"/>
  <c r="AF108" i="6"/>
  <c r="AF107" i="6"/>
  <c r="AF106" i="6"/>
  <c r="AF105" i="6"/>
  <c r="AF104" i="6"/>
  <c r="AF103" i="6"/>
  <c r="AF102" i="6"/>
  <c r="AF101" i="6"/>
  <c r="AF100" i="6"/>
  <c r="AF99" i="6"/>
  <c r="AF98" i="6"/>
  <c r="AF97" i="6"/>
  <c r="AF96" i="6"/>
  <c r="AF95" i="6"/>
  <c r="AF94" i="6"/>
  <c r="AF93" i="6"/>
  <c r="AF92" i="6"/>
  <c r="AF91" i="6"/>
  <c r="AF90" i="6"/>
  <c r="AF89" i="6"/>
  <c r="AF88" i="6"/>
  <c r="AF87" i="6"/>
  <c r="AF86" i="6"/>
  <c r="AF85" i="6"/>
  <c r="AF84" i="6"/>
  <c r="AF83" i="6"/>
  <c r="AF82" i="6"/>
  <c r="AF81" i="6"/>
  <c r="AF80" i="6"/>
  <c r="AF79" i="6"/>
  <c r="AF78" i="6"/>
  <c r="AF77" i="6"/>
  <c r="AF76" i="6"/>
  <c r="AF75" i="6"/>
  <c r="AF74" i="6"/>
  <c r="AF73" i="6"/>
  <c r="AF72" i="6"/>
  <c r="AF71" i="6"/>
  <c r="AF70" i="6"/>
  <c r="AF69" i="6"/>
  <c r="AF68" i="6"/>
  <c r="AF67" i="6"/>
  <c r="AF66" i="6"/>
  <c r="AF65" i="6"/>
  <c r="AF64" i="6"/>
  <c r="AF63" i="6"/>
  <c r="AF62" i="6"/>
  <c r="AF61" i="6"/>
  <c r="AF60" i="6"/>
  <c r="AF59" i="6"/>
  <c r="AF58" i="6"/>
  <c r="AF57" i="6"/>
  <c r="AF56" i="6"/>
  <c r="AF55" i="6"/>
  <c r="AF54" i="6"/>
  <c r="AF53" i="6"/>
  <c r="AF52" i="6"/>
  <c r="AF51" i="6"/>
  <c r="AF50" i="6"/>
  <c r="AF49" i="6"/>
  <c r="AF48" i="6"/>
  <c r="AF47" i="6"/>
  <c r="AF46" i="6"/>
  <c r="AF45" i="6"/>
  <c r="AF44" i="6"/>
  <c r="AF43" i="6"/>
  <c r="AF42" i="6"/>
  <c r="AF41" i="6"/>
  <c r="AF40" i="6"/>
  <c r="AF39" i="6"/>
  <c r="AF38" i="6"/>
  <c r="AF37" i="6"/>
  <c r="AF36" i="6"/>
  <c r="AF35" i="6"/>
  <c r="AF34" i="6"/>
  <c r="AF33" i="6"/>
  <c r="AF32" i="6"/>
  <c r="AF31" i="6"/>
  <c r="AF30" i="6"/>
  <c r="AF29" i="6"/>
  <c r="AF28" i="6"/>
  <c r="AF27" i="6"/>
  <c r="AF26" i="6"/>
  <c r="AF25" i="6"/>
  <c r="AF24" i="6"/>
  <c r="AF23" i="6"/>
  <c r="AF22" i="6"/>
  <c r="AF21" i="6"/>
  <c r="AF20" i="6"/>
  <c r="AF19" i="6"/>
  <c r="AF18" i="6"/>
  <c r="AF17" i="6"/>
  <c r="AF16" i="6"/>
  <c r="AF15" i="6"/>
  <c r="AF14" i="6"/>
  <c r="AF13" i="6"/>
  <c r="AF12" i="6"/>
  <c r="AF11" i="6"/>
  <c r="AF10" i="6"/>
  <c r="I3" i="6"/>
  <c r="AF276" i="5"/>
  <c r="AF275" i="5"/>
  <c r="AF274" i="5"/>
  <c r="AF273" i="5"/>
  <c r="AF272" i="5"/>
  <c r="AF271" i="5"/>
  <c r="AF270" i="5"/>
  <c r="AF269" i="5"/>
  <c r="AF268" i="5"/>
  <c r="AF267" i="5"/>
  <c r="AF266" i="5"/>
  <c r="AF265" i="5"/>
  <c r="AF264" i="5"/>
  <c r="AF263" i="5"/>
  <c r="AF262" i="5"/>
  <c r="AF261" i="5"/>
  <c r="AF260" i="5"/>
  <c r="AF259" i="5"/>
  <c r="AF258" i="5"/>
  <c r="AF257" i="5"/>
  <c r="AF256" i="5"/>
  <c r="AF255" i="5"/>
  <c r="AF254" i="5"/>
  <c r="AF253" i="5"/>
  <c r="AF252" i="5"/>
  <c r="AF251" i="5"/>
  <c r="AF250" i="5"/>
  <c r="AF249" i="5"/>
  <c r="AF248" i="5"/>
  <c r="AF247" i="5"/>
  <c r="AF246" i="5"/>
  <c r="AF245" i="5"/>
  <c r="AF244" i="5"/>
  <c r="AF243" i="5"/>
  <c r="AF242" i="5"/>
  <c r="AF241" i="5"/>
  <c r="AF240" i="5"/>
  <c r="AF239" i="5"/>
  <c r="AF238" i="5"/>
  <c r="AF237" i="5"/>
  <c r="AF236" i="5"/>
  <c r="AF235" i="5"/>
  <c r="AF234" i="5"/>
  <c r="AF233" i="5"/>
  <c r="AF232" i="5"/>
  <c r="AF231" i="5"/>
  <c r="AF230" i="5"/>
  <c r="AF229" i="5"/>
  <c r="AF228" i="5"/>
  <c r="AF227" i="5"/>
  <c r="AF226" i="5"/>
  <c r="AF225" i="5"/>
  <c r="AF224" i="5"/>
  <c r="AF223" i="5"/>
  <c r="AF222" i="5"/>
  <c r="AF221" i="5"/>
  <c r="AF220" i="5"/>
  <c r="AF219" i="5"/>
  <c r="AF218" i="5"/>
  <c r="AF217" i="5"/>
  <c r="AF216" i="5"/>
  <c r="AF215" i="5"/>
  <c r="AF214" i="5"/>
  <c r="AF213" i="5"/>
  <c r="AF212" i="5"/>
  <c r="AF211" i="5"/>
  <c r="AF210" i="5"/>
  <c r="AF209" i="5"/>
  <c r="AF208" i="5"/>
  <c r="AF207" i="5"/>
  <c r="AF206" i="5"/>
  <c r="AF205" i="5"/>
  <c r="AF204" i="5"/>
  <c r="AF203" i="5"/>
  <c r="AF202" i="5"/>
  <c r="AF201" i="5"/>
  <c r="AF200" i="5"/>
  <c r="AF199" i="5"/>
  <c r="AF198" i="5"/>
  <c r="AF197" i="5"/>
  <c r="AF196" i="5"/>
  <c r="AF195" i="5"/>
  <c r="AF194" i="5"/>
  <c r="AF193" i="5"/>
  <c r="AF192" i="5"/>
  <c r="AF191" i="5"/>
  <c r="AF190" i="5"/>
  <c r="AF189" i="5"/>
  <c r="AF188" i="5"/>
  <c r="AF187" i="5"/>
  <c r="AF186" i="5"/>
  <c r="AF185" i="5"/>
  <c r="AF184" i="5"/>
  <c r="AF183" i="5"/>
  <c r="AF182" i="5"/>
  <c r="AF181" i="5"/>
  <c r="AF180" i="5"/>
  <c r="AF179" i="5"/>
  <c r="AF178" i="5"/>
  <c r="AF177" i="5"/>
  <c r="AF176" i="5"/>
  <c r="AF175" i="5"/>
  <c r="AF174" i="5"/>
  <c r="AF173" i="5"/>
  <c r="AF172" i="5"/>
  <c r="AF171" i="5"/>
  <c r="AF170" i="5"/>
  <c r="AF169" i="5"/>
  <c r="AF168" i="5"/>
  <c r="AF167" i="5"/>
  <c r="AF166" i="5"/>
  <c r="AF165" i="5"/>
  <c r="AF164" i="5"/>
  <c r="AF163" i="5"/>
  <c r="AF162" i="5"/>
  <c r="AF161" i="5"/>
  <c r="AF160" i="5"/>
  <c r="AF159" i="5"/>
  <c r="AF158" i="5"/>
  <c r="AF157" i="5"/>
  <c r="AF156" i="5"/>
  <c r="AF155" i="5"/>
  <c r="AF154" i="5"/>
  <c r="AF153" i="5"/>
  <c r="AF152" i="5"/>
  <c r="AF151" i="5"/>
  <c r="AF150" i="5"/>
  <c r="AF149" i="5"/>
  <c r="AF148" i="5"/>
  <c r="AF147" i="5"/>
  <c r="AF146" i="5"/>
  <c r="AF145" i="5"/>
  <c r="AF144" i="5"/>
  <c r="AF143" i="5"/>
  <c r="AF142" i="5"/>
  <c r="AF141" i="5"/>
  <c r="AF140" i="5"/>
  <c r="AF139" i="5"/>
  <c r="AF138" i="5"/>
  <c r="AF137" i="5"/>
  <c r="AF136" i="5"/>
  <c r="AF135" i="5"/>
  <c r="AF134" i="5"/>
  <c r="AF133" i="5"/>
  <c r="AF132" i="5"/>
  <c r="AF131" i="5"/>
  <c r="AF130" i="5"/>
  <c r="AF129" i="5"/>
  <c r="AF128" i="5"/>
  <c r="AF127" i="5"/>
  <c r="AF126" i="5"/>
  <c r="AF125" i="5"/>
  <c r="AF124" i="5"/>
  <c r="AF123" i="5"/>
  <c r="AF122" i="5"/>
  <c r="AF121" i="5"/>
  <c r="AF120" i="5"/>
  <c r="AF119" i="5"/>
  <c r="AF118" i="5"/>
  <c r="AF117" i="5"/>
  <c r="AF116" i="5"/>
  <c r="AF115" i="5"/>
  <c r="AF114" i="5"/>
  <c r="AF113" i="5"/>
  <c r="AF112" i="5"/>
  <c r="AF111" i="5"/>
  <c r="AF110" i="5"/>
  <c r="AF109" i="5"/>
  <c r="AF108" i="5"/>
  <c r="AF107" i="5"/>
  <c r="AF106" i="5"/>
  <c r="AF105" i="5"/>
  <c r="AF104" i="5"/>
  <c r="AF103" i="5"/>
  <c r="AF102" i="5"/>
  <c r="AF101" i="5"/>
  <c r="AF100" i="5"/>
  <c r="AF99" i="5"/>
  <c r="AF98" i="5"/>
  <c r="AF97" i="5"/>
  <c r="AF96" i="5"/>
  <c r="AF95" i="5"/>
  <c r="AF94" i="5"/>
  <c r="AF93" i="5"/>
  <c r="AF92" i="5"/>
  <c r="AF91" i="5"/>
  <c r="AF90" i="5"/>
  <c r="AF89" i="5"/>
  <c r="AF88" i="5"/>
  <c r="AF87" i="5"/>
  <c r="AF86" i="5"/>
  <c r="AF85" i="5"/>
  <c r="AF84" i="5"/>
  <c r="AF83" i="5"/>
  <c r="AF82" i="5"/>
  <c r="AF81" i="5"/>
  <c r="AF80" i="5"/>
  <c r="AF79" i="5"/>
  <c r="AF78" i="5"/>
  <c r="AF77" i="5"/>
  <c r="AF76" i="5"/>
  <c r="AF75" i="5"/>
  <c r="AF74" i="5"/>
  <c r="AF73" i="5"/>
  <c r="AF72" i="5"/>
  <c r="AF71" i="5"/>
  <c r="AF70" i="5"/>
  <c r="AF69" i="5"/>
  <c r="AF68" i="5"/>
  <c r="AF67" i="5"/>
  <c r="AF66" i="5"/>
  <c r="AF65" i="5"/>
  <c r="AF64" i="5"/>
  <c r="AF63" i="5"/>
  <c r="AF62" i="5"/>
  <c r="AF61" i="5"/>
  <c r="AF60" i="5"/>
  <c r="AF59" i="5"/>
  <c r="AF58" i="5"/>
  <c r="AF57" i="5"/>
  <c r="AF56" i="5"/>
  <c r="AF55" i="5"/>
  <c r="AF54" i="5"/>
  <c r="AF53" i="5"/>
  <c r="AF52" i="5"/>
  <c r="AF51" i="5"/>
  <c r="AF50" i="5"/>
  <c r="AF49" i="5"/>
  <c r="AF48" i="5"/>
  <c r="AF47" i="5"/>
  <c r="AF46" i="5"/>
  <c r="AF45" i="5"/>
  <c r="AF44" i="5"/>
  <c r="AF43" i="5"/>
  <c r="AF42" i="5"/>
  <c r="AF41" i="5"/>
  <c r="AF40" i="5"/>
  <c r="AF39" i="5"/>
  <c r="AF38" i="5"/>
  <c r="AF37" i="5"/>
  <c r="AF36" i="5"/>
  <c r="AF35" i="5"/>
  <c r="AF34" i="5"/>
  <c r="AF33" i="5"/>
  <c r="AF32" i="5"/>
  <c r="AF31" i="5"/>
  <c r="AF30" i="5"/>
  <c r="AF29" i="5"/>
  <c r="AF28" i="5"/>
  <c r="AF27" i="5"/>
  <c r="AF26" i="5"/>
  <c r="AF25" i="5"/>
  <c r="AF24" i="5"/>
  <c r="AF23" i="5"/>
  <c r="AF22" i="5"/>
  <c r="AF21" i="5"/>
  <c r="AF20" i="5"/>
  <c r="AF19" i="5"/>
  <c r="AF18" i="5"/>
  <c r="AF17" i="5"/>
  <c r="AF16" i="5"/>
  <c r="AF15" i="5"/>
  <c r="AF14" i="5"/>
  <c r="AF13" i="5"/>
  <c r="AF12" i="5"/>
  <c r="AF11" i="5"/>
  <c r="AF10" i="5"/>
  <c r="AF277" i="5"/>
  <c r="AB271" i="5"/>
  <c r="AB272" i="5"/>
  <c r="AB273" i="5"/>
  <c r="AB274" i="5"/>
  <c r="AB275" i="5"/>
  <c r="AB276" i="5"/>
  <c r="AB277" i="5"/>
  <c r="AB270" i="5"/>
  <c r="AC277" i="5"/>
  <c r="AC276" i="5"/>
  <c r="AC275" i="5"/>
  <c r="AC274" i="5"/>
  <c r="AC273" i="5"/>
  <c r="AC272" i="5"/>
  <c r="AC271" i="5"/>
  <c r="AC270" i="5"/>
  <c r="AA277" i="5"/>
  <c r="AA276" i="5"/>
  <c r="AA275" i="5"/>
  <c r="AA274" i="5"/>
  <c r="AA273" i="5"/>
  <c r="AA272" i="5"/>
  <c r="AA271" i="5"/>
  <c r="AA270" i="5"/>
  <c r="AC155" i="5"/>
  <c r="AC156" i="5"/>
  <c r="AC157" i="5"/>
  <c r="AC158" i="5"/>
  <c r="AC159" i="5"/>
  <c r="AC160" i="5"/>
  <c r="AC161" i="5"/>
  <c r="AC162" i="5"/>
  <c r="AC163" i="5"/>
  <c r="AC164" i="5"/>
  <c r="AC165" i="5"/>
  <c r="AC166" i="5"/>
  <c r="AC167" i="5"/>
  <c r="AC168" i="5"/>
  <c r="AC169" i="5"/>
  <c r="AC170" i="5"/>
  <c r="AC171" i="5"/>
  <c r="AC172" i="5"/>
  <c r="AC173" i="5"/>
  <c r="AC174" i="5"/>
  <c r="AC175" i="5"/>
  <c r="AC176" i="5"/>
  <c r="AC177" i="5"/>
  <c r="AC178" i="5"/>
  <c r="AC179" i="5"/>
  <c r="AC180" i="5"/>
  <c r="AC181" i="5"/>
  <c r="AC182" i="5"/>
  <c r="AC183" i="5"/>
  <c r="AC184" i="5"/>
  <c r="AC185" i="5"/>
  <c r="AC186" i="5"/>
  <c r="AC187" i="5"/>
  <c r="AC188" i="5"/>
  <c r="AC189" i="5"/>
  <c r="AC190" i="5"/>
  <c r="AC191" i="5"/>
  <c r="AC192" i="5"/>
  <c r="AC193" i="5"/>
  <c r="AC194" i="5"/>
  <c r="AC195" i="5"/>
  <c r="AC196" i="5"/>
  <c r="AC197" i="5"/>
  <c r="AC198" i="5"/>
  <c r="AC199" i="5"/>
  <c r="AC200" i="5"/>
  <c r="AC201" i="5"/>
  <c r="AC202" i="5"/>
  <c r="AC203" i="5"/>
  <c r="AC204" i="5"/>
  <c r="AC205" i="5"/>
  <c r="AC206" i="5"/>
  <c r="AC207" i="5"/>
  <c r="AC208" i="5"/>
  <c r="AC209" i="5"/>
  <c r="AC210" i="5"/>
  <c r="AC211" i="5"/>
  <c r="AC212" i="5"/>
  <c r="AC213" i="5"/>
  <c r="AC214" i="5"/>
  <c r="AC215" i="5"/>
  <c r="AC216" i="5"/>
  <c r="AC217" i="5"/>
  <c r="AC218" i="5"/>
  <c r="AC219" i="5"/>
  <c r="AC220" i="5"/>
  <c r="AC221" i="5"/>
  <c r="AC222" i="5"/>
  <c r="AC223" i="5"/>
  <c r="AC224" i="5"/>
  <c r="AC225" i="5"/>
  <c r="AC226" i="5"/>
  <c r="AC227" i="5"/>
  <c r="AC228" i="5"/>
  <c r="AC229" i="5"/>
  <c r="AC230" i="5"/>
  <c r="AC231" i="5"/>
  <c r="AC232" i="5"/>
  <c r="AC233" i="5"/>
  <c r="AC234" i="5"/>
  <c r="AC235" i="5"/>
  <c r="AC236" i="5"/>
  <c r="AC237" i="5"/>
  <c r="AC238" i="5"/>
  <c r="AC239" i="5"/>
  <c r="AC240" i="5"/>
  <c r="AC241" i="5"/>
  <c r="AC242" i="5"/>
  <c r="AC243" i="5"/>
  <c r="AC244" i="5"/>
  <c r="AC245" i="5"/>
  <c r="AC246" i="5"/>
  <c r="AC247" i="5"/>
  <c r="AC248" i="5"/>
  <c r="AC249" i="5"/>
  <c r="AC250" i="5"/>
  <c r="AC251" i="5"/>
  <c r="AC252" i="5"/>
  <c r="AC253" i="5"/>
  <c r="AC254" i="5"/>
  <c r="AC255" i="5"/>
  <c r="AC256" i="5"/>
  <c r="AC257" i="5"/>
  <c r="AC258" i="5"/>
  <c r="AC259" i="5"/>
  <c r="AC260" i="5"/>
  <c r="AC261" i="5"/>
  <c r="AC262" i="5"/>
  <c r="AC263" i="5"/>
  <c r="AC264" i="5"/>
  <c r="AC265" i="5"/>
  <c r="AC266" i="5"/>
  <c r="AC267" i="5"/>
  <c r="AC268" i="5"/>
  <c r="AC269" i="5"/>
  <c r="AC154" i="5"/>
  <c r="Z270" i="5"/>
  <c r="X271" i="5"/>
  <c r="X270" i="5"/>
  <c r="X277" i="5"/>
  <c r="X276" i="5"/>
  <c r="X275" i="5"/>
  <c r="X274" i="5"/>
  <c r="X273" i="5"/>
  <c r="X272" i="5"/>
  <c r="W270" i="5"/>
  <c r="Z277" i="5"/>
  <c r="Z276" i="5"/>
  <c r="Z275" i="5"/>
  <c r="Z274" i="5"/>
  <c r="Z273" i="5"/>
  <c r="Z272" i="5"/>
  <c r="Z271" i="5"/>
  <c r="Z269" i="5"/>
  <c r="Z268" i="5"/>
  <c r="Z267" i="5"/>
  <c r="Z266" i="5"/>
  <c r="Z265" i="5"/>
  <c r="Z264" i="5"/>
  <c r="Z263" i="5"/>
  <c r="Z262" i="5"/>
  <c r="Z261" i="5"/>
  <c r="Z260" i="5"/>
  <c r="Z259" i="5"/>
  <c r="Z258" i="5"/>
  <c r="Z257" i="5"/>
  <c r="Z256" i="5"/>
  <c r="Z255" i="5"/>
  <c r="Z254" i="5"/>
  <c r="Z253" i="5"/>
  <c r="Z252" i="5"/>
  <c r="Z251" i="5"/>
  <c r="Z250" i="5"/>
  <c r="Z249" i="5"/>
  <c r="Z248" i="5"/>
  <c r="Z247" i="5"/>
  <c r="Z246" i="5"/>
  <c r="Z245" i="5"/>
  <c r="Z244" i="5"/>
  <c r="Z243" i="5"/>
  <c r="Z242" i="5"/>
  <c r="Z241" i="5"/>
  <c r="Z240" i="5"/>
  <c r="Z239" i="5"/>
  <c r="Z238" i="5"/>
  <c r="Z237" i="5"/>
  <c r="Z236" i="5"/>
  <c r="Z235" i="5"/>
  <c r="Z234" i="5"/>
  <c r="Z233" i="5"/>
  <c r="Z232" i="5"/>
  <c r="Z231" i="5"/>
  <c r="Z230" i="5"/>
  <c r="Z228" i="5"/>
  <c r="Z227" i="5"/>
  <c r="Z226" i="5"/>
  <c r="Z225" i="5"/>
  <c r="Z224" i="5"/>
  <c r="Z223" i="5"/>
  <c r="Z222" i="5"/>
  <c r="Z221" i="5"/>
  <c r="Z220" i="5"/>
  <c r="Z219" i="5"/>
  <c r="Z218" i="5"/>
  <c r="Z217" i="5"/>
  <c r="Z216" i="5"/>
  <c r="Z215" i="5"/>
  <c r="Z214" i="5"/>
  <c r="Z213" i="5"/>
  <c r="Z212" i="5"/>
  <c r="Z211" i="5"/>
  <c r="Z210" i="5"/>
  <c r="Z209" i="5"/>
  <c r="Z208" i="5"/>
  <c r="Z207" i="5"/>
  <c r="Z206" i="5"/>
  <c r="Z205" i="5"/>
  <c r="Z204" i="5"/>
  <c r="Z203" i="5"/>
  <c r="Z202" i="5"/>
  <c r="Z201" i="5"/>
  <c r="Z200" i="5"/>
  <c r="Z199" i="5"/>
  <c r="Z198" i="5"/>
  <c r="Z197" i="5"/>
  <c r="Z196" i="5"/>
  <c r="Z195" i="5"/>
  <c r="Z194" i="5"/>
  <c r="Z193" i="5"/>
  <c r="Z192" i="5"/>
  <c r="Z191" i="5"/>
  <c r="Z190" i="5"/>
  <c r="Z189" i="5"/>
  <c r="Z188" i="5"/>
  <c r="Z187" i="5"/>
  <c r="Z186" i="5"/>
  <c r="Z185" i="5"/>
  <c r="Z184" i="5"/>
  <c r="Z183" i="5"/>
  <c r="Z182" i="5"/>
  <c r="Z181" i="5"/>
  <c r="Z180" i="5"/>
  <c r="Z179" i="5"/>
  <c r="Z178" i="5"/>
  <c r="Z177" i="5"/>
  <c r="Z176" i="5"/>
  <c r="Z175" i="5"/>
  <c r="Z174" i="5"/>
  <c r="Z173" i="5"/>
  <c r="Z172" i="5"/>
  <c r="Z171" i="5"/>
  <c r="Z170" i="5"/>
  <c r="Z169" i="5"/>
  <c r="Z168" i="5"/>
  <c r="Z167" i="5"/>
  <c r="Z166" i="5"/>
  <c r="Z165" i="5"/>
  <c r="Z164" i="5"/>
  <c r="Z163" i="5"/>
  <c r="Z162" i="5"/>
  <c r="Z161" i="5"/>
  <c r="Z160" i="5"/>
  <c r="Z159" i="5"/>
  <c r="Z158" i="5"/>
  <c r="Z157" i="5"/>
  <c r="Z156" i="5"/>
  <c r="Z155" i="5"/>
  <c r="Z154" i="5"/>
  <c r="R277" i="5"/>
  <c r="R276" i="5"/>
  <c r="R275" i="5"/>
  <c r="R274" i="5"/>
  <c r="R273" i="5"/>
  <c r="R272" i="5"/>
  <c r="R271" i="5"/>
  <c r="R270" i="5"/>
  <c r="P277" i="5"/>
  <c r="P276" i="5"/>
  <c r="P275" i="5"/>
  <c r="P274" i="5"/>
  <c r="P273" i="5"/>
  <c r="P272" i="5"/>
  <c r="P271" i="5"/>
  <c r="P270" i="5"/>
  <c r="R269" i="5"/>
  <c r="R268" i="5"/>
  <c r="R267" i="5"/>
  <c r="R266" i="5"/>
  <c r="R265" i="5"/>
  <c r="R264" i="5"/>
  <c r="R263" i="5"/>
  <c r="R262" i="5"/>
  <c r="R261" i="5"/>
  <c r="R260" i="5"/>
  <c r="R259" i="5"/>
  <c r="R258" i="5"/>
  <c r="R257" i="5"/>
  <c r="R256" i="5"/>
  <c r="R255" i="5"/>
  <c r="R254" i="5"/>
  <c r="R253" i="5"/>
  <c r="R252" i="5"/>
  <c r="R251" i="5"/>
  <c r="R250" i="5"/>
  <c r="R249" i="5"/>
  <c r="R248" i="5"/>
  <c r="R247" i="5"/>
  <c r="R246" i="5"/>
  <c r="R245" i="5"/>
  <c r="R244" i="5"/>
  <c r="R243" i="5"/>
  <c r="R242" i="5"/>
  <c r="R241" i="5"/>
  <c r="R240" i="5"/>
  <c r="R239" i="5"/>
  <c r="R238" i="5"/>
  <c r="R237" i="5"/>
  <c r="R236" i="5"/>
  <c r="R235" i="5"/>
  <c r="R234" i="5"/>
  <c r="R233" i="5"/>
  <c r="R232" i="5"/>
  <c r="R231" i="5"/>
  <c r="R230" i="5"/>
  <c r="R229" i="5"/>
  <c r="R228" i="5"/>
  <c r="R227" i="5"/>
  <c r="R226" i="5"/>
  <c r="R225" i="5"/>
  <c r="R224" i="5"/>
  <c r="R223" i="5"/>
  <c r="R222" i="5"/>
  <c r="R221" i="5"/>
  <c r="R220" i="5"/>
  <c r="R219" i="5"/>
  <c r="R218" i="5"/>
  <c r="R217" i="5"/>
  <c r="R216" i="5"/>
  <c r="R215" i="5"/>
  <c r="R214" i="5"/>
  <c r="R213" i="5"/>
  <c r="R212" i="5"/>
  <c r="R211" i="5"/>
  <c r="R210" i="5"/>
  <c r="R209" i="5"/>
  <c r="R208" i="5"/>
  <c r="R207" i="5"/>
  <c r="R206" i="5"/>
  <c r="R205" i="5"/>
  <c r="R204" i="5"/>
  <c r="R203" i="5"/>
  <c r="R202" i="5"/>
  <c r="R201" i="5"/>
  <c r="R200" i="5"/>
  <c r="R199" i="5"/>
  <c r="R198" i="5"/>
  <c r="R197" i="5"/>
  <c r="R196" i="5"/>
  <c r="R195" i="5"/>
  <c r="R194" i="5"/>
  <c r="R193" i="5"/>
  <c r="R192" i="5"/>
  <c r="R191" i="5"/>
  <c r="R190" i="5"/>
  <c r="R189" i="5"/>
  <c r="R188" i="5"/>
  <c r="R187" i="5"/>
  <c r="R186" i="5"/>
  <c r="R185" i="5"/>
  <c r="R184" i="5"/>
  <c r="R183" i="5"/>
  <c r="R182" i="5"/>
  <c r="R181" i="5"/>
  <c r="R180" i="5"/>
  <c r="R179" i="5"/>
  <c r="R178" i="5"/>
  <c r="R177" i="5"/>
  <c r="R176" i="5"/>
  <c r="R175" i="5"/>
  <c r="R174" i="5"/>
  <c r="R173" i="5"/>
  <c r="R172" i="5"/>
  <c r="R171" i="5"/>
  <c r="R170" i="5"/>
  <c r="R169" i="5"/>
  <c r="R168" i="5"/>
  <c r="R167" i="5"/>
  <c r="R166" i="5"/>
  <c r="R165" i="5"/>
  <c r="R164" i="5"/>
  <c r="R163" i="5"/>
  <c r="R162" i="5"/>
  <c r="R161" i="5"/>
  <c r="R160" i="5"/>
  <c r="R159" i="5"/>
  <c r="R158" i="5"/>
  <c r="R157" i="5"/>
  <c r="R156" i="5"/>
  <c r="R155" i="5"/>
  <c r="R154" i="5"/>
  <c r="H277" i="5"/>
  <c r="H276" i="5"/>
  <c r="H275" i="5"/>
  <c r="H274" i="5"/>
  <c r="H273" i="5"/>
  <c r="H272" i="5"/>
  <c r="H271" i="5"/>
  <c r="H270" i="5"/>
  <c r="F277" i="5"/>
  <c r="F276" i="5"/>
  <c r="F275" i="5"/>
  <c r="F274" i="5"/>
  <c r="F273" i="5"/>
  <c r="F272" i="5"/>
  <c r="F271" i="5"/>
  <c r="F270" i="5"/>
  <c r="H269" i="5"/>
  <c r="H268" i="5"/>
  <c r="H267" i="5"/>
  <c r="H266" i="5"/>
  <c r="H265" i="5"/>
  <c r="H264" i="5"/>
  <c r="H263" i="5"/>
  <c r="H262" i="5"/>
  <c r="H261" i="5"/>
  <c r="H260" i="5"/>
  <c r="H259" i="5"/>
  <c r="H258" i="5"/>
  <c r="H257" i="5"/>
  <c r="H256" i="5"/>
  <c r="H255" i="5"/>
  <c r="H254" i="5"/>
  <c r="H253" i="5"/>
  <c r="H252" i="5"/>
  <c r="H251" i="5"/>
  <c r="H250" i="5"/>
  <c r="H249" i="5"/>
  <c r="H248" i="5"/>
  <c r="H247" i="5"/>
  <c r="H246" i="5"/>
  <c r="H245" i="5"/>
  <c r="H244" i="5"/>
  <c r="H243" i="5"/>
  <c r="H242" i="5"/>
  <c r="H241" i="5"/>
  <c r="H240" i="5"/>
  <c r="H239" i="5"/>
  <c r="H238" i="5"/>
  <c r="H237" i="5"/>
  <c r="H236" i="5"/>
  <c r="H235" i="5"/>
  <c r="H234" i="5"/>
  <c r="H233" i="5"/>
  <c r="H232" i="5"/>
  <c r="H231" i="5"/>
  <c r="H230" i="5"/>
  <c r="H229" i="5"/>
  <c r="H228" i="5"/>
  <c r="H227" i="5"/>
  <c r="H226" i="5"/>
  <c r="H225" i="5"/>
  <c r="H224" i="5"/>
  <c r="H223" i="5"/>
  <c r="H222" i="5"/>
  <c r="H221" i="5"/>
  <c r="H220" i="5"/>
  <c r="H219" i="5"/>
  <c r="H218" i="5"/>
  <c r="H217" i="5"/>
  <c r="H216" i="5"/>
  <c r="H215" i="5"/>
  <c r="H214" i="5"/>
  <c r="H213" i="5"/>
  <c r="H212" i="5"/>
  <c r="H211" i="5"/>
  <c r="H210" i="5"/>
  <c r="H209" i="5"/>
  <c r="H208" i="5"/>
  <c r="H207" i="5"/>
  <c r="H206" i="5"/>
  <c r="H205" i="5"/>
  <c r="H204" i="5"/>
  <c r="H203" i="5"/>
  <c r="H202" i="5"/>
  <c r="H201" i="5"/>
  <c r="H200" i="5"/>
  <c r="H199" i="5"/>
  <c r="H198" i="5"/>
  <c r="H197" i="5"/>
  <c r="H196" i="5"/>
  <c r="H195" i="5"/>
  <c r="H194" i="5"/>
  <c r="H193" i="5"/>
  <c r="H192" i="5"/>
  <c r="H191" i="5"/>
  <c r="H190" i="5"/>
  <c r="H189" i="5"/>
  <c r="H188" i="5"/>
  <c r="H187" i="5"/>
  <c r="H186" i="5"/>
  <c r="H185" i="5"/>
  <c r="H184" i="5"/>
  <c r="H183" i="5"/>
  <c r="H182" i="5"/>
  <c r="H181" i="5"/>
  <c r="H180" i="5"/>
  <c r="H179" i="5"/>
  <c r="H178" i="5"/>
  <c r="H177" i="5"/>
  <c r="H176" i="5"/>
  <c r="H175" i="5"/>
  <c r="H174" i="5"/>
  <c r="H173" i="5"/>
  <c r="H172" i="5"/>
  <c r="H171" i="5"/>
  <c r="H170" i="5"/>
  <c r="H169" i="5"/>
  <c r="H168" i="5"/>
  <c r="H167" i="5"/>
  <c r="H166" i="5"/>
  <c r="H165" i="5"/>
  <c r="H164" i="5"/>
  <c r="H163" i="5"/>
  <c r="H162" i="5"/>
  <c r="H161" i="5"/>
  <c r="H160" i="5"/>
  <c r="H159" i="5"/>
  <c r="H158" i="5"/>
  <c r="H157" i="5"/>
  <c r="H156" i="5"/>
  <c r="H155" i="5"/>
  <c r="H154" i="5"/>
  <c r="J277" i="5"/>
  <c r="J276" i="5"/>
  <c r="J275" i="5"/>
  <c r="J274" i="5"/>
  <c r="J273" i="5"/>
  <c r="J272" i="5"/>
  <c r="J271" i="5"/>
  <c r="J270" i="5"/>
  <c r="I277" i="5"/>
  <c r="I276" i="5"/>
  <c r="I275" i="5"/>
  <c r="I274" i="5"/>
  <c r="I273" i="5"/>
  <c r="I272" i="5"/>
  <c r="I271" i="5"/>
  <c r="I270" i="5"/>
  <c r="W277" i="5"/>
  <c r="W276" i="5"/>
  <c r="W275" i="5"/>
  <c r="W274" i="5"/>
  <c r="W273" i="5"/>
  <c r="W272" i="5"/>
  <c r="W271" i="5"/>
  <c r="V277" i="5"/>
  <c r="V276" i="5"/>
  <c r="V275" i="5"/>
  <c r="V274" i="5"/>
  <c r="V273" i="5"/>
  <c r="V272" i="5"/>
  <c r="V271" i="5"/>
  <c r="V270" i="5"/>
  <c r="S277" i="5"/>
  <c r="S276" i="5"/>
  <c r="S275" i="5"/>
  <c r="S274" i="5"/>
  <c r="S273" i="5"/>
  <c r="S272" i="5"/>
  <c r="S271" i="5"/>
  <c r="S270" i="5"/>
  <c r="N277" i="5"/>
  <c r="N276" i="5"/>
  <c r="N275" i="5"/>
  <c r="N274" i="5"/>
  <c r="N273" i="5"/>
  <c r="N272" i="5"/>
  <c r="N271" i="5"/>
  <c r="N270" i="5"/>
  <c r="E277" i="5"/>
  <c r="D277" i="5"/>
  <c r="E276" i="5"/>
  <c r="D276" i="5"/>
  <c r="E275" i="5"/>
  <c r="D275" i="5"/>
  <c r="E274" i="5"/>
  <c r="D274" i="5"/>
  <c r="E273" i="5"/>
  <c r="D273" i="5"/>
  <c r="E272" i="5"/>
  <c r="D272" i="5"/>
  <c r="E271" i="5"/>
  <c r="D271" i="5"/>
  <c r="E270" i="5"/>
  <c r="D270" i="5"/>
  <c r="AE278" i="5"/>
  <c r="AD277" i="5"/>
  <c r="U277" i="5"/>
  <c r="T277" i="5"/>
  <c r="L277" i="5"/>
  <c r="K277" i="5"/>
  <c r="C277" i="5"/>
  <c r="B277" i="5"/>
  <c r="AD276" i="5"/>
  <c r="U276" i="5"/>
  <c r="T276" i="5"/>
  <c r="L276" i="5"/>
  <c r="K276" i="5"/>
  <c r="C276" i="5"/>
  <c r="B276" i="5"/>
  <c r="AD275" i="5"/>
  <c r="U275" i="5"/>
  <c r="T275" i="5"/>
  <c r="L275" i="5"/>
  <c r="K275" i="5"/>
  <c r="C275" i="5"/>
  <c r="B275" i="5"/>
  <c r="AD274" i="5"/>
  <c r="U274" i="5"/>
  <c r="T274" i="5"/>
  <c r="L274" i="5"/>
  <c r="K274" i="5"/>
  <c r="C274" i="5"/>
  <c r="B274" i="5"/>
  <c r="AD273" i="5"/>
  <c r="U273" i="5"/>
  <c r="T273" i="5"/>
  <c r="L273" i="5"/>
  <c r="K273" i="5"/>
  <c r="C273" i="5"/>
  <c r="B273" i="5"/>
  <c r="AD272" i="5"/>
  <c r="U272" i="5"/>
  <c r="T272" i="5"/>
  <c r="L272" i="5"/>
  <c r="K272" i="5"/>
  <c r="C272" i="5"/>
  <c r="B272" i="5"/>
  <c r="AD271" i="5"/>
  <c r="U271" i="5"/>
  <c r="T271" i="5"/>
  <c r="L271" i="5"/>
  <c r="K271" i="5"/>
  <c r="C271" i="5"/>
  <c r="B271" i="5"/>
  <c r="AD270" i="5"/>
  <c r="U270" i="5"/>
  <c r="T270" i="5"/>
  <c r="L270" i="5"/>
  <c r="K270" i="5"/>
  <c r="C270" i="5"/>
  <c r="B270" i="5"/>
  <c r="O269" i="5"/>
  <c r="O268" i="5"/>
  <c r="O267" i="5"/>
  <c r="O266" i="5"/>
  <c r="O265" i="5"/>
  <c r="O264" i="5"/>
  <c r="O263" i="5"/>
  <c r="O262" i="5"/>
  <c r="O261" i="5"/>
  <c r="O260" i="5"/>
  <c r="O259" i="5"/>
  <c r="O258" i="5"/>
  <c r="O257" i="5"/>
  <c r="O256" i="5"/>
  <c r="O255" i="5"/>
  <c r="O254" i="5"/>
  <c r="O253" i="5"/>
  <c r="O252" i="5"/>
  <c r="O251" i="5"/>
  <c r="O250" i="5"/>
  <c r="O249" i="5"/>
  <c r="O248" i="5"/>
  <c r="O247" i="5"/>
  <c r="O246" i="5"/>
  <c r="O245" i="5"/>
  <c r="O244" i="5"/>
  <c r="O243" i="5"/>
  <c r="O242" i="5"/>
  <c r="O241" i="5"/>
  <c r="O240" i="5"/>
  <c r="O239" i="5"/>
  <c r="O238" i="5"/>
  <c r="O237" i="5"/>
  <c r="O236" i="5"/>
  <c r="O235" i="5"/>
  <c r="O234" i="5"/>
  <c r="O233" i="5"/>
  <c r="O232" i="5"/>
  <c r="O231" i="5"/>
  <c r="O230" i="5"/>
  <c r="O229" i="5"/>
  <c r="O228" i="5"/>
  <c r="O227" i="5"/>
  <c r="O226" i="5"/>
  <c r="O225" i="5"/>
  <c r="O224" i="5"/>
  <c r="O223" i="5"/>
  <c r="O222" i="5"/>
  <c r="O221" i="5"/>
  <c r="O220" i="5"/>
  <c r="O219" i="5"/>
  <c r="O218" i="5"/>
  <c r="O217" i="5"/>
  <c r="O216" i="5"/>
  <c r="O215" i="5"/>
  <c r="O214" i="5"/>
  <c r="O213" i="5"/>
  <c r="O212" i="5"/>
  <c r="O211" i="5"/>
  <c r="O210" i="5"/>
  <c r="O209" i="5"/>
  <c r="O208" i="5"/>
  <c r="O207" i="5"/>
  <c r="O206" i="5"/>
  <c r="O205" i="5"/>
  <c r="O204" i="5"/>
  <c r="O203" i="5"/>
  <c r="O202" i="5"/>
  <c r="O201" i="5"/>
  <c r="O200" i="5"/>
  <c r="O199" i="5"/>
  <c r="O198" i="5"/>
  <c r="O197" i="5"/>
  <c r="O196" i="5"/>
  <c r="O195" i="5"/>
  <c r="O194" i="5"/>
  <c r="O193" i="5"/>
  <c r="O192" i="5"/>
  <c r="O191" i="5"/>
  <c r="O190" i="5"/>
  <c r="O189" i="5"/>
  <c r="O188" i="5"/>
  <c r="O187" i="5"/>
  <c r="O186" i="5"/>
  <c r="O185" i="5"/>
  <c r="O184" i="5"/>
  <c r="O183" i="5"/>
  <c r="O182" i="5"/>
  <c r="O181" i="5"/>
  <c r="O180" i="5"/>
  <c r="O179" i="5"/>
  <c r="O178" i="5"/>
  <c r="O177" i="5"/>
  <c r="O176" i="5"/>
  <c r="O175" i="5"/>
  <c r="O174" i="5"/>
  <c r="O173" i="5"/>
  <c r="O172" i="5"/>
  <c r="O171" i="5"/>
  <c r="O170" i="5"/>
  <c r="O169" i="5"/>
  <c r="O168" i="5"/>
  <c r="O167" i="5"/>
  <c r="O166" i="5"/>
  <c r="O165" i="5"/>
  <c r="O164" i="5"/>
  <c r="O163" i="5"/>
  <c r="O162" i="5"/>
  <c r="O161" i="5"/>
  <c r="O160" i="5"/>
  <c r="O159" i="5"/>
  <c r="O158" i="5"/>
  <c r="O157" i="5"/>
  <c r="O156" i="5"/>
  <c r="O155" i="5"/>
  <c r="O154" i="5"/>
  <c r="D25" i="3"/>
  <c r="D24" i="3"/>
  <c r="D20" i="3"/>
  <c r="D19" i="3"/>
  <c r="D18" i="3"/>
  <c r="D17" i="3"/>
  <c r="D16" i="3"/>
  <c r="D13" i="3"/>
  <c r="D12" i="3"/>
  <c r="D11" i="3"/>
  <c r="D10" i="3"/>
  <c r="D9" i="3"/>
  <c r="D8" i="3"/>
  <c r="D7" i="3"/>
  <c r="D6" i="3"/>
  <c r="D5" i="3"/>
  <c r="D4" i="3"/>
  <c r="D3" i="3"/>
  <c r="D2" i="3"/>
  <c r="D28" i="3" s="1"/>
  <c r="C25" i="3"/>
  <c r="C24" i="3"/>
  <c r="C20" i="3"/>
  <c r="C19" i="3"/>
  <c r="C18" i="3"/>
  <c r="C17" i="3"/>
  <c r="C16" i="3"/>
  <c r="C13" i="3"/>
  <c r="C12" i="3"/>
  <c r="C11" i="3"/>
  <c r="C10" i="3"/>
  <c r="C9" i="3"/>
  <c r="C8" i="3"/>
  <c r="C7" i="3"/>
  <c r="C6" i="3"/>
  <c r="C5" i="3"/>
  <c r="C4" i="3"/>
  <c r="C3" i="3"/>
  <c r="C2" i="3"/>
  <c r="C28" i="3" s="1"/>
  <c r="D14" i="3"/>
  <c r="AI278" i="4"/>
  <c r="AJ277" i="4"/>
  <c r="AJ276" i="4"/>
  <c r="AJ275" i="4"/>
  <c r="AJ274" i="4"/>
  <c r="AJ273" i="4"/>
  <c r="AJ272" i="4"/>
  <c r="AJ271" i="4"/>
  <c r="AJ268" i="4"/>
  <c r="AE268" i="4"/>
  <c r="AB268" i="4"/>
  <c r="W268" i="4"/>
  <c r="S268" i="4"/>
  <c r="N268" i="4"/>
  <c r="K268" i="4"/>
  <c r="AJ267" i="4"/>
  <c r="AE267" i="4"/>
  <c r="AB267" i="4"/>
  <c r="W267" i="4"/>
  <c r="S267" i="4"/>
  <c r="N267" i="4"/>
  <c r="K267" i="4"/>
  <c r="F267" i="4"/>
  <c r="AJ266" i="4"/>
  <c r="AE266" i="4"/>
  <c r="AB266" i="4"/>
  <c r="W266" i="4"/>
  <c r="S266" i="4"/>
  <c r="N266" i="4"/>
  <c r="K266" i="4"/>
  <c r="AJ265" i="4"/>
  <c r="AE265" i="4"/>
  <c r="AB265" i="4"/>
  <c r="W265" i="4"/>
  <c r="S265" i="4"/>
  <c r="N265" i="4"/>
  <c r="K265" i="4"/>
  <c r="F265" i="4"/>
  <c r="AJ264" i="4"/>
  <c r="AE264" i="4"/>
  <c r="AB264" i="4"/>
  <c r="W264" i="4"/>
  <c r="S264" i="4"/>
  <c r="N264" i="4"/>
  <c r="K264" i="4"/>
  <c r="F264" i="4"/>
  <c r="AJ263" i="4"/>
  <c r="AE263" i="4"/>
  <c r="AB263" i="4"/>
  <c r="W263" i="4"/>
  <c r="S263" i="4"/>
  <c r="N263" i="4"/>
  <c r="K263" i="4"/>
  <c r="F263" i="4"/>
  <c r="AJ262" i="4"/>
  <c r="AE262" i="4"/>
  <c r="AB262" i="4"/>
  <c r="W262" i="4"/>
  <c r="S262" i="4"/>
  <c r="N262" i="4"/>
  <c r="K262" i="4"/>
  <c r="F262" i="4"/>
  <c r="AJ261" i="4"/>
  <c r="AE261" i="4"/>
  <c r="AB261" i="4"/>
  <c r="W261" i="4"/>
  <c r="S261" i="4"/>
  <c r="N261" i="4"/>
  <c r="K261" i="4"/>
  <c r="F261" i="4"/>
  <c r="AJ260" i="4"/>
  <c r="AE260" i="4"/>
  <c r="AB260" i="4"/>
  <c r="W260" i="4"/>
  <c r="S260" i="4"/>
  <c r="N260" i="4"/>
  <c r="K260" i="4"/>
  <c r="F260" i="4"/>
  <c r="AJ259" i="4"/>
  <c r="AE259" i="4"/>
  <c r="AB259" i="4"/>
  <c r="W259" i="4"/>
  <c r="S259" i="4"/>
  <c r="N259" i="4"/>
  <c r="K259" i="4"/>
  <c r="F259" i="4"/>
  <c r="AJ258" i="4"/>
  <c r="AE258" i="4"/>
  <c r="AB258" i="4"/>
  <c r="W258" i="4"/>
  <c r="S258" i="4"/>
  <c r="N258" i="4"/>
  <c r="K258" i="4"/>
  <c r="F258" i="4"/>
  <c r="AJ257" i="4"/>
  <c r="AE257" i="4"/>
  <c r="AB257" i="4"/>
  <c r="W257" i="4"/>
  <c r="S257" i="4"/>
  <c r="N257" i="4"/>
  <c r="K257" i="4"/>
  <c r="F257" i="4"/>
  <c r="AJ256" i="4"/>
  <c r="AE256" i="4"/>
  <c r="AB256" i="4"/>
  <c r="W256" i="4"/>
  <c r="S256" i="4"/>
  <c r="N256" i="4"/>
  <c r="K256" i="4"/>
  <c r="F256" i="4"/>
  <c r="AJ255" i="4"/>
  <c r="AE255" i="4"/>
  <c r="AB255" i="4"/>
  <c r="W255" i="4"/>
  <c r="S255" i="4"/>
  <c r="N255" i="4"/>
  <c r="K255" i="4"/>
  <c r="F255" i="4"/>
  <c r="AJ254" i="4"/>
  <c r="AE254" i="4"/>
  <c r="AB254" i="4"/>
  <c r="W254" i="4"/>
  <c r="S254" i="4"/>
  <c r="N254" i="4"/>
  <c r="K254" i="4"/>
  <c r="F254" i="4"/>
  <c r="AJ253" i="4"/>
  <c r="AE253" i="4"/>
  <c r="AB253" i="4"/>
  <c r="W253" i="4"/>
  <c r="S253" i="4"/>
  <c r="N253" i="4"/>
  <c r="K253" i="4"/>
  <c r="F253" i="4"/>
  <c r="AJ252" i="4"/>
  <c r="AE252" i="4"/>
  <c r="AB252" i="4"/>
  <c r="W252" i="4"/>
  <c r="S252" i="4"/>
  <c r="N252" i="4"/>
  <c r="K252" i="4"/>
  <c r="F252" i="4"/>
  <c r="AJ251" i="4"/>
  <c r="AE251" i="4"/>
  <c r="AB251" i="4"/>
  <c r="W251" i="4"/>
  <c r="S251" i="4"/>
  <c r="N251" i="4"/>
  <c r="K251" i="4"/>
  <c r="F251" i="4"/>
  <c r="AJ250" i="4"/>
  <c r="AE250" i="4"/>
  <c r="AB250" i="4"/>
  <c r="W250" i="4"/>
  <c r="S250" i="4"/>
  <c r="N250" i="4"/>
  <c r="K250" i="4"/>
  <c r="F250" i="4"/>
  <c r="AJ249" i="4"/>
  <c r="AE249" i="4"/>
  <c r="AB249" i="4"/>
  <c r="W249" i="4"/>
  <c r="S249" i="4"/>
  <c r="N249" i="4"/>
  <c r="K249" i="4"/>
  <c r="F249" i="4"/>
  <c r="AJ248" i="4"/>
  <c r="AE248" i="4"/>
  <c r="AB248" i="4"/>
  <c r="W248" i="4"/>
  <c r="S248" i="4"/>
  <c r="N248" i="4"/>
  <c r="K248" i="4"/>
  <c r="F248" i="4"/>
  <c r="AJ247" i="4"/>
  <c r="AE247" i="4"/>
  <c r="AB247" i="4"/>
  <c r="W247" i="4"/>
  <c r="S247" i="4"/>
  <c r="N247" i="4"/>
  <c r="K247" i="4"/>
  <c r="F247" i="4"/>
  <c r="AJ246" i="4"/>
  <c r="AE246" i="4"/>
  <c r="AB246" i="4"/>
  <c r="W246" i="4"/>
  <c r="S246" i="4"/>
  <c r="N246" i="4"/>
  <c r="K246" i="4"/>
  <c r="F246" i="4"/>
  <c r="AJ245" i="4"/>
  <c r="AE245" i="4"/>
  <c r="AB245" i="4"/>
  <c r="W245" i="4"/>
  <c r="S245" i="4"/>
  <c r="N245" i="4"/>
  <c r="K245" i="4"/>
  <c r="F245" i="4"/>
  <c r="AJ244" i="4"/>
  <c r="AE244" i="4"/>
  <c r="AB244" i="4"/>
  <c r="W244" i="4"/>
  <c r="S244" i="4"/>
  <c r="N244" i="4"/>
  <c r="K244" i="4"/>
  <c r="F244" i="4"/>
  <c r="AJ243" i="4"/>
  <c r="AE243" i="4"/>
  <c r="AB243" i="4"/>
  <c r="W243" i="4"/>
  <c r="S243" i="4"/>
  <c r="N243" i="4"/>
  <c r="K243" i="4"/>
  <c r="F243" i="4"/>
  <c r="AJ242" i="4"/>
  <c r="AE242" i="4"/>
  <c r="AB242" i="4"/>
  <c r="W242" i="4"/>
  <c r="S242" i="4"/>
  <c r="N242" i="4"/>
  <c r="K242" i="4"/>
  <c r="F242" i="4"/>
  <c r="AJ241" i="4"/>
  <c r="AE241" i="4"/>
  <c r="AB241" i="4"/>
  <c r="W241" i="4"/>
  <c r="S241" i="4"/>
  <c r="N241" i="4"/>
  <c r="K241" i="4"/>
  <c r="F241" i="4"/>
  <c r="AJ240" i="4"/>
  <c r="AE240" i="4"/>
  <c r="AB240" i="4"/>
  <c r="W240" i="4"/>
  <c r="S240" i="4"/>
  <c r="N240" i="4"/>
  <c r="K240" i="4"/>
  <c r="F240" i="4"/>
  <c r="AJ239" i="4"/>
  <c r="AE239" i="4"/>
  <c r="AB239" i="4"/>
  <c r="W239" i="4"/>
  <c r="S239" i="4"/>
  <c r="N239" i="4"/>
  <c r="K239" i="4"/>
  <c r="F239" i="4"/>
  <c r="AJ238" i="4"/>
  <c r="AE238" i="4"/>
  <c r="AB238" i="4"/>
  <c r="W238" i="4"/>
  <c r="S238" i="4"/>
  <c r="N238" i="4"/>
  <c r="K238" i="4"/>
  <c r="F238" i="4"/>
  <c r="AJ237" i="4"/>
  <c r="AE237" i="4"/>
  <c r="AB237" i="4"/>
  <c r="W237" i="4"/>
  <c r="S237" i="4"/>
  <c r="N237" i="4"/>
  <c r="K237" i="4"/>
  <c r="F237" i="4"/>
  <c r="AJ236" i="4"/>
  <c r="AE236" i="4"/>
  <c r="AB236" i="4"/>
  <c r="W236" i="4"/>
  <c r="S236" i="4"/>
  <c r="N236" i="4"/>
  <c r="K236" i="4"/>
  <c r="F236" i="4"/>
  <c r="AJ235" i="4"/>
  <c r="AE235" i="4"/>
  <c r="AB235" i="4"/>
  <c r="W235" i="4"/>
  <c r="S235" i="4"/>
  <c r="N235" i="4"/>
  <c r="K235" i="4"/>
  <c r="F235" i="4"/>
  <c r="AJ234" i="4"/>
  <c r="AE234" i="4"/>
  <c r="AB234" i="4"/>
  <c r="W234" i="4"/>
  <c r="S234" i="4"/>
  <c r="N234" i="4"/>
  <c r="K234" i="4"/>
  <c r="F234" i="4"/>
  <c r="AJ233" i="4"/>
  <c r="AE233" i="4"/>
  <c r="AB233" i="4"/>
  <c r="W233" i="4"/>
  <c r="S233" i="4"/>
  <c r="N233" i="4"/>
  <c r="K233" i="4"/>
  <c r="F233" i="4"/>
  <c r="AJ232" i="4"/>
  <c r="AE232" i="4"/>
  <c r="AB232" i="4"/>
  <c r="W232" i="4"/>
  <c r="S232" i="4"/>
  <c r="N232" i="4"/>
  <c r="K232" i="4"/>
  <c r="F232" i="4"/>
  <c r="AJ231" i="4"/>
  <c r="AE231" i="4"/>
  <c r="AB231" i="4"/>
  <c r="W231" i="4"/>
  <c r="S231" i="4"/>
  <c r="N231" i="4"/>
  <c r="K231" i="4"/>
  <c r="F231" i="4"/>
  <c r="AJ230" i="4"/>
  <c r="AE230" i="4"/>
  <c r="AB230" i="4"/>
  <c r="W230" i="4"/>
  <c r="S230" i="4"/>
  <c r="N230" i="4"/>
  <c r="K230" i="4"/>
  <c r="F230" i="4"/>
  <c r="AJ229" i="4"/>
  <c r="AE229" i="4"/>
  <c r="AB229" i="4"/>
  <c r="W229" i="4"/>
  <c r="S229" i="4"/>
  <c r="N229" i="4"/>
  <c r="K229" i="4"/>
  <c r="F229" i="4"/>
  <c r="AJ228" i="4"/>
  <c r="AE228" i="4"/>
  <c r="AB228" i="4"/>
  <c r="W228" i="4"/>
  <c r="S228" i="4"/>
  <c r="N228" i="4"/>
  <c r="K228" i="4"/>
  <c r="F228" i="4"/>
  <c r="AJ227" i="4"/>
  <c r="AE227" i="4"/>
  <c r="AB227" i="4"/>
  <c r="W227" i="4"/>
  <c r="S227" i="4"/>
  <c r="N227" i="4"/>
  <c r="K227" i="4"/>
  <c r="F227" i="4"/>
  <c r="AJ226" i="4"/>
  <c r="AE226" i="4"/>
  <c r="AB226" i="4"/>
  <c r="W226" i="4"/>
  <c r="S226" i="4"/>
  <c r="N226" i="4"/>
  <c r="K226" i="4"/>
  <c r="F226" i="4"/>
  <c r="AJ225" i="4"/>
  <c r="AE225" i="4"/>
  <c r="AB225" i="4"/>
  <c r="W225" i="4"/>
  <c r="S225" i="4"/>
  <c r="N225" i="4"/>
  <c r="K225" i="4"/>
  <c r="F225" i="4"/>
  <c r="AJ224" i="4"/>
  <c r="AE224" i="4"/>
  <c r="AB224" i="4"/>
  <c r="W224" i="4"/>
  <c r="S224" i="4"/>
  <c r="N224" i="4"/>
  <c r="K224" i="4"/>
  <c r="F224" i="4"/>
  <c r="AJ223" i="4"/>
  <c r="AE223" i="4"/>
  <c r="AB223" i="4"/>
  <c r="W223" i="4"/>
  <c r="S223" i="4"/>
  <c r="N223" i="4"/>
  <c r="K223" i="4"/>
  <c r="F223" i="4"/>
  <c r="AJ222" i="4"/>
  <c r="AE222" i="4"/>
  <c r="AB222" i="4"/>
  <c r="W222" i="4"/>
  <c r="S222" i="4"/>
  <c r="N222" i="4"/>
  <c r="K222" i="4"/>
  <c r="F222" i="4"/>
  <c r="AJ221" i="4"/>
  <c r="AE221" i="4"/>
  <c r="AB221" i="4"/>
  <c r="W221" i="4"/>
  <c r="S221" i="4"/>
  <c r="N221" i="4"/>
  <c r="K221" i="4"/>
  <c r="F221" i="4"/>
  <c r="AJ220" i="4"/>
  <c r="AE220" i="4"/>
  <c r="AB220" i="4"/>
  <c r="W220" i="4"/>
  <c r="S220" i="4"/>
  <c r="N220" i="4"/>
  <c r="K220" i="4"/>
  <c r="AJ219" i="4"/>
  <c r="AE219" i="4"/>
  <c r="AB219" i="4"/>
  <c r="W219" i="4"/>
  <c r="S219" i="4"/>
  <c r="N219" i="4"/>
  <c r="K219" i="4"/>
  <c r="AJ218" i="4"/>
  <c r="AE218" i="4"/>
  <c r="AB218" i="4"/>
  <c r="W218" i="4"/>
  <c r="S218" i="4"/>
  <c r="N218" i="4"/>
  <c r="K218" i="4"/>
  <c r="AJ217" i="4"/>
  <c r="AE217" i="4"/>
  <c r="AB217" i="4"/>
  <c r="W217" i="4"/>
  <c r="S217" i="4"/>
  <c r="N217" i="4"/>
  <c r="K217" i="4"/>
  <c r="F217" i="4"/>
  <c r="AJ216" i="4"/>
  <c r="AE216" i="4"/>
  <c r="AB216" i="4"/>
  <c r="W216" i="4"/>
  <c r="S216" i="4"/>
  <c r="N216" i="4"/>
  <c r="K216" i="4"/>
  <c r="F216" i="4"/>
  <c r="AJ215" i="4"/>
  <c r="AE215" i="4"/>
  <c r="AB215" i="4"/>
  <c r="W215" i="4"/>
  <c r="S215" i="4"/>
  <c r="N215" i="4"/>
  <c r="K215" i="4"/>
  <c r="F215" i="4"/>
  <c r="AJ214" i="4"/>
  <c r="AE214" i="4"/>
  <c r="AB214" i="4"/>
  <c r="W214" i="4"/>
  <c r="S214" i="4"/>
  <c r="N214" i="4"/>
  <c r="K214" i="4"/>
  <c r="F214" i="4"/>
  <c r="AJ213" i="4"/>
  <c r="AE213" i="4"/>
  <c r="AB213" i="4"/>
  <c r="W213" i="4"/>
  <c r="S213" i="4"/>
  <c r="N213" i="4"/>
  <c r="K213" i="4"/>
  <c r="F213" i="4"/>
  <c r="AJ212" i="4"/>
  <c r="AE212" i="4"/>
  <c r="AB212" i="4"/>
  <c r="W212" i="4"/>
  <c r="S212" i="4"/>
  <c r="N212" i="4"/>
  <c r="K212" i="4"/>
  <c r="F212" i="4"/>
  <c r="AJ211" i="4"/>
  <c r="AE211" i="4"/>
  <c r="AB211" i="4"/>
  <c r="W211" i="4"/>
  <c r="S211" i="4"/>
  <c r="N211" i="4"/>
  <c r="K211" i="4"/>
  <c r="F211" i="4"/>
  <c r="AJ210" i="4"/>
  <c r="AE210" i="4"/>
  <c r="AB210" i="4"/>
  <c r="W210" i="4"/>
  <c r="S210" i="4"/>
  <c r="N210" i="4"/>
  <c r="K210" i="4"/>
  <c r="F210" i="4"/>
  <c r="AJ209" i="4"/>
  <c r="AE209" i="4"/>
  <c r="AB209" i="4"/>
  <c r="W209" i="4"/>
  <c r="S209" i="4"/>
  <c r="N209" i="4"/>
  <c r="K209" i="4"/>
  <c r="F209" i="4"/>
  <c r="AJ208" i="4"/>
  <c r="AE208" i="4"/>
  <c r="AB208" i="4"/>
  <c r="W208" i="4"/>
  <c r="S208" i="4"/>
  <c r="N208" i="4"/>
  <c r="K208" i="4"/>
  <c r="F208" i="4"/>
  <c r="AJ207" i="4"/>
  <c r="AE207" i="4"/>
  <c r="AB207" i="4"/>
  <c r="W207" i="4"/>
  <c r="S207" i="4"/>
  <c r="N207" i="4"/>
  <c r="K207" i="4"/>
  <c r="F207" i="4"/>
  <c r="AJ206" i="4"/>
  <c r="AE206" i="4"/>
  <c r="AB206" i="4"/>
  <c r="W206" i="4"/>
  <c r="S206" i="4"/>
  <c r="N206" i="4"/>
  <c r="K206" i="4"/>
  <c r="F206" i="4"/>
  <c r="AJ205" i="4"/>
  <c r="AE205" i="4"/>
  <c r="AB205" i="4"/>
  <c r="W205" i="4"/>
  <c r="S205" i="4"/>
  <c r="N205" i="4"/>
  <c r="K205" i="4"/>
  <c r="F205" i="4"/>
  <c r="AJ204" i="4"/>
  <c r="AE204" i="4"/>
  <c r="AB204" i="4"/>
  <c r="W204" i="4"/>
  <c r="S204" i="4"/>
  <c r="N204" i="4"/>
  <c r="K204" i="4"/>
  <c r="F204" i="4"/>
  <c r="AJ203" i="4"/>
  <c r="AE203" i="4"/>
  <c r="AB203" i="4"/>
  <c r="W203" i="4"/>
  <c r="S203" i="4"/>
  <c r="N203" i="4"/>
  <c r="K203" i="4"/>
  <c r="F203" i="4"/>
  <c r="AJ202" i="4"/>
  <c r="AE202" i="4"/>
  <c r="AB202" i="4"/>
  <c r="W202" i="4"/>
  <c r="S202" i="4"/>
  <c r="N202" i="4"/>
  <c r="K202" i="4"/>
  <c r="F202" i="4"/>
  <c r="AJ201" i="4"/>
  <c r="AE201" i="4"/>
  <c r="AB201" i="4"/>
  <c r="W201" i="4"/>
  <c r="S201" i="4"/>
  <c r="N201" i="4"/>
  <c r="K201" i="4"/>
  <c r="F201" i="4"/>
  <c r="AJ200" i="4"/>
  <c r="AE200" i="4"/>
  <c r="AB200" i="4"/>
  <c r="W200" i="4"/>
  <c r="S200" i="4"/>
  <c r="N200" i="4"/>
  <c r="K200" i="4"/>
  <c r="F200" i="4"/>
  <c r="AJ199" i="4"/>
  <c r="AE199" i="4"/>
  <c r="AB199" i="4"/>
  <c r="W199" i="4"/>
  <c r="S199" i="4"/>
  <c r="N199" i="4"/>
  <c r="K199" i="4"/>
  <c r="F199" i="4"/>
  <c r="AJ198" i="4"/>
  <c r="AE198" i="4"/>
  <c r="AB198" i="4"/>
  <c r="W198" i="4"/>
  <c r="S198" i="4"/>
  <c r="N198" i="4"/>
  <c r="K198" i="4"/>
  <c r="F198" i="4"/>
  <c r="AJ197" i="4"/>
  <c r="AE197" i="4"/>
  <c r="AB197" i="4"/>
  <c r="W197" i="4"/>
  <c r="S197" i="4"/>
  <c r="N197" i="4"/>
  <c r="K197" i="4"/>
  <c r="F197" i="4"/>
  <c r="AJ196" i="4"/>
  <c r="AE196" i="4"/>
  <c r="AB196" i="4"/>
  <c r="W196" i="4"/>
  <c r="S196" i="4"/>
  <c r="N196" i="4"/>
  <c r="K196" i="4"/>
  <c r="F196" i="4"/>
  <c r="AJ195" i="4"/>
  <c r="AE195" i="4"/>
  <c r="AB195" i="4"/>
  <c r="W195" i="4"/>
  <c r="S195" i="4"/>
  <c r="N195" i="4"/>
  <c r="K195" i="4"/>
  <c r="F195" i="4"/>
  <c r="AJ194" i="4"/>
  <c r="AE194" i="4"/>
  <c r="AB194" i="4"/>
  <c r="W194" i="4"/>
  <c r="S194" i="4"/>
  <c r="N194" i="4"/>
  <c r="K194" i="4"/>
  <c r="F194" i="4"/>
  <c r="AJ193" i="4"/>
  <c r="AE193" i="4"/>
  <c r="AB193" i="4"/>
  <c r="W193" i="4"/>
  <c r="S193" i="4"/>
  <c r="N193" i="4"/>
  <c r="K193" i="4"/>
  <c r="AJ192" i="4"/>
  <c r="AE192" i="4"/>
  <c r="AB192" i="4"/>
  <c r="W192" i="4"/>
  <c r="S192" i="4"/>
  <c r="N192" i="4"/>
  <c r="K192" i="4"/>
  <c r="F192" i="4"/>
  <c r="AJ191" i="4"/>
  <c r="AE191" i="4"/>
  <c r="AB191" i="4"/>
  <c r="W191" i="4"/>
  <c r="S191" i="4"/>
  <c r="N191" i="4"/>
  <c r="K191" i="4"/>
  <c r="F191" i="4"/>
  <c r="AJ190" i="4"/>
  <c r="AE190" i="4"/>
  <c r="AB190" i="4"/>
  <c r="W190" i="4"/>
  <c r="S190" i="4"/>
  <c r="N190" i="4"/>
  <c r="K190" i="4"/>
  <c r="F190" i="4"/>
  <c r="AJ189" i="4"/>
  <c r="AE189" i="4"/>
  <c r="AB189" i="4"/>
  <c r="W189" i="4"/>
  <c r="S189" i="4"/>
  <c r="N189" i="4"/>
  <c r="K189" i="4"/>
  <c r="AJ188" i="4"/>
  <c r="AE188" i="4"/>
  <c r="AB188" i="4"/>
  <c r="W188" i="4"/>
  <c r="S188" i="4"/>
  <c r="N188" i="4"/>
  <c r="K188" i="4"/>
  <c r="F188" i="4"/>
  <c r="AJ187" i="4"/>
  <c r="AE187" i="4"/>
  <c r="AB187" i="4"/>
  <c r="W187" i="4"/>
  <c r="S187" i="4"/>
  <c r="N187" i="4"/>
  <c r="K187" i="4"/>
  <c r="F187" i="4"/>
  <c r="AJ186" i="4"/>
  <c r="AE186" i="4"/>
  <c r="AB186" i="4"/>
  <c r="W186" i="4"/>
  <c r="S186" i="4"/>
  <c r="N186" i="4"/>
  <c r="K186" i="4"/>
  <c r="F186" i="4"/>
  <c r="AJ185" i="4"/>
  <c r="AE185" i="4"/>
  <c r="AB185" i="4"/>
  <c r="W185" i="4"/>
  <c r="S185" i="4"/>
  <c r="N185" i="4"/>
  <c r="K185" i="4"/>
  <c r="F185" i="4"/>
  <c r="AJ184" i="4"/>
  <c r="AE184" i="4"/>
  <c r="AB184" i="4"/>
  <c r="W184" i="4"/>
  <c r="S184" i="4"/>
  <c r="N184" i="4"/>
  <c r="K184" i="4"/>
  <c r="F184" i="4"/>
  <c r="AJ183" i="4"/>
  <c r="AE183" i="4"/>
  <c r="AB183" i="4"/>
  <c r="W183" i="4"/>
  <c r="S183" i="4"/>
  <c r="N183" i="4"/>
  <c r="K183" i="4"/>
  <c r="F183" i="4"/>
  <c r="AJ182" i="4"/>
  <c r="AE182" i="4"/>
  <c r="AB182" i="4"/>
  <c r="W182" i="4"/>
  <c r="S182" i="4"/>
  <c r="N182" i="4"/>
  <c r="K182" i="4"/>
  <c r="F182" i="4"/>
  <c r="AJ181" i="4"/>
  <c r="AE181" i="4"/>
  <c r="AB181" i="4"/>
  <c r="W181" i="4"/>
  <c r="S181" i="4"/>
  <c r="N181" i="4"/>
  <c r="K181" i="4"/>
  <c r="F181" i="4"/>
  <c r="AJ180" i="4"/>
  <c r="AE180" i="4"/>
  <c r="AB180" i="4"/>
  <c r="W180" i="4"/>
  <c r="S180" i="4"/>
  <c r="N180" i="4"/>
  <c r="K180" i="4"/>
  <c r="F180" i="4"/>
  <c r="AJ179" i="4"/>
  <c r="AE179" i="4"/>
  <c r="AB179" i="4"/>
  <c r="W179" i="4"/>
  <c r="S179" i="4"/>
  <c r="N179" i="4"/>
  <c r="K179" i="4"/>
  <c r="F179" i="4"/>
  <c r="AJ178" i="4"/>
  <c r="AE178" i="4"/>
  <c r="AB178" i="4"/>
  <c r="W178" i="4"/>
  <c r="S178" i="4"/>
  <c r="N178" i="4"/>
  <c r="K178" i="4"/>
  <c r="F178" i="4"/>
  <c r="AJ177" i="4"/>
  <c r="AE177" i="4"/>
  <c r="AB177" i="4"/>
  <c r="W177" i="4"/>
  <c r="S177" i="4"/>
  <c r="N177" i="4"/>
  <c r="K177" i="4"/>
  <c r="F177" i="4"/>
  <c r="AJ176" i="4"/>
  <c r="AE176" i="4"/>
  <c r="AB176" i="4"/>
  <c r="W176" i="4"/>
  <c r="S176" i="4"/>
  <c r="N176" i="4"/>
  <c r="K176" i="4"/>
  <c r="F176" i="4"/>
  <c r="AJ175" i="4"/>
  <c r="AE175" i="4"/>
  <c r="AB175" i="4"/>
  <c r="W175" i="4"/>
  <c r="S175" i="4"/>
  <c r="N175" i="4"/>
  <c r="K175" i="4"/>
  <c r="F175" i="4"/>
  <c r="AJ174" i="4"/>
  <c r="AE174" i="4"/>
  <c r="AB174" i="4"/>
  <c r="W174" i="4"/>
  <c r="S174" i="4"/>
  <c r="N174" i="4"/>
  <c r="K174" i="4"/>
  <c r="F174" i="4"/>
  <c r="AJ173" i="4"/>
  <c r="AE173" i="4"/>
  <c r="AB173" i="4"/>
  <c r="W173" i="4"/>
  <c r="S173" i="4"/>
  <c r="N173" i="4"/>
  <c r="K173" i="4"/>
  <c r="F173" i="4"/>
  <c r="AJ172" i="4"/>
  <c r="AE172" i="4"/>
  <c r="AB172" i="4"/>
  <c r="W172" i="4"/>
  <c r="S172" i="4"/>
  <c r="N172" i="4"/>
  <c r="K172" i="4"/>
  <c r="F172" i="4"/>
  <c r="AJ171" i="4"/>
  <c r="AE171" i="4"/>
  <c r="AB171" i="4"/>
  <c r="W171" i="4"/>
  <c r="S171" i="4"/>
  <c r="N171" i="4"/>
  <c r="K171" i="4"/>
  <c r="F171" i="4"/>
  <c r="AJ170" i="4"/>
  <c r="AE170" i="4"/>
  <c r="AB170" i="4"/>
  <c r="W170" i="4"/>
  <c r="S170" i="4"/>
  <c r="N170" i="4"/>
  <c r="K170" i="4"/>
  <c r="F170" i="4"/>
  <c r="AJ169" i="4"/>
  <c r="AE169" i="4"/>
  <c r="AB169" i="4"/>
  <c r="W169" i="4"/>
  <c r="S169" i="4"/>
  <c r="N169" i="4"/>
  <c r="K169" i="4"/>
  <c r="F169" i="4"/>
  <c r="AJ168" i="4"/>
  <c r="AE168" i="4"/>
  <c r="AB168" i="4"/>
  <c r="W168" i="4"/>
  <c r="S168" i="4"/>
  <c r="N168" i="4"/>
  <c r="K168" i="4"/>
  <c r="F168" i="4"/>
  <c r="AJ167" i="4"/>
  <c r="AE167" i="4"/>
  <c r="AB167" i="4"/>
  <c r="W167" i="4"/>
  <c r="S167" i="4"/>
  <c r="N167" i="4"/>
  <c r="K167" i="4"/>
  <c r="F167" i="4"/>
  <c r="AJ166" i="4"/>
  <c r="AE166" i="4"/>
  <c r="AB166" i="4"/>
  <c r="W166" i="4"/>
  <c r="S166" i="4"/>
  <c r="N166" i="4"/>
  <c r="K166" i="4"/>
  <c r="F166" i="4"/>
  <c r="AJ165" i="4"/>
  <c r="AE165" i="4"/>
  <c r="AB165" i="4"/>
  <c r="W165" i="4"/>
  <c r="S165" i="4"/>
  <c r="N165" i="4"/>
  <c r="K165" i="4"/>
  <c r="F165" i="4"/>
  <c r="AJ164" i="4"/>
  <c r="AE164" i="4"/>
  <c r="AB164" i="4"/>
  <c r="W164" i="4"/>
  <c r="S164" i="4"/>
  <c r="N164" i="4"/>
  <c r="K164" i="4"/>
  <c r="F164" i="4"/>
  <c r="AJ163" i="4"/>
  <c r="AE163" i="4"/>
  <c r="AB163" i="4"/>
  <c r="W163" i="4"/>
  <c r="S163" i="4"/>
  <c r="N163" i="4"/>
  <c r="K163" i="4"/>
  <c r="F163" i="4"/>
  <c r="AJ162" i="4"/>
  <c r="AE162" i="4"/>
  <c r="AB162" i="4"/>
  <c r="W162" i="4"/>
  <c r="S162" i="4"/>
  <c r="N162" i="4"/>
  <c r="K162" i="4"/>
  <c r="F162" i="4"/>
  <c r="AJ161" i="4"/>
  <c r="AE161" i="4"/>
  <c r="AB161" i="4"/>
  <c r="W161" i="4"/>
  <c r="S161" i="4"/>
  <c r="N161" i="4"/>
  <c r="K161" i="4"/>
  <c r="F161" i="4"/>
  <c r="AJ160" i="4"/>
  <c r="AE160" i="4"/>
  <c r="AB160" i="4"/>
  <c r="W160" i="4"/>
  <c r="S160" i="4"/>
  <c r="N160" i="4"/>
  <c r="K160" i="4"/>
  <c r="F160" i="4"/>
  <c r="AJ159" i="4"/>
  <c r="AE159" i="4"/>
  <c r="AB159" i="4"/>
  <c r="W159" i="4"/>
  <c r="S159" i="4"/>
  <c r="N159" i="4"/>
  <c r="K159" i="4"/>
  <c r="F159" i="4"/>
  <c r="AJ158" i="4"/>
  <c r="AE158" i="4"/>
  <c r="AB158" i="4"/>
  <c r="W158" i="4"/>
  <c r="S158" i="4"/>
  <c r="N158" i="4"/>
  <c r="K158" i="4"/>
  <c r="F158" i="4"/>
  <c r="AJ157" i="4"/>
  <c r="AE157" i="4"/>
  <c r="AB157" i="4"/>
  <c r="W157" i="4"/>
  <c r="S157" i="4"/>
  <c r="N157" i="4"/>
  <c r="K157" i="4"/>
  <c r="F157" i="4"/>
  <c r="AJ156" i="4"/>
  <c r="AE156" i="4"/>
  <c r="AB156" i="4"/>
  <c r="W156" i="4"/>
  <c r="S156" i="4"/>
  <c r="N156" i="4"/>
  <c r="K156" i="4"/>
  <c r="F156" i="4"/>
  <c r="AJ155" i="4"/>
  <c r="AE155" i="4"/>
  <c r="AB155" i="4"/>
  <c r="W155" i="4"/>
  <c r="S155" i="4"/>
  <c r="N155" i="4"/>
  <c r="K155" i="4"/>
  <c r="F155" i="4"/>
  <c r="AJ154" i="4"/>
  <c r="AE154" i="4"/>
  <c r="AB154" i="4"/>
  <c r="W154" i="4"/>
  <c r="S154" i="4"/>
  <c r="N154" i="4"/>
  <c r="K154" i="4"/>
  <c r="F154" i="4"/>
  <c r="AJ153" i="4"/>
  <c r="AJ152" i="4"/>
  <c r="AJ151" i="4"/>
  <c r="AJ150" i="4"/>
  <c r="AJ149" i="4"/>
  <c r="AJ148" i="4"/>
  <c r="AJ147" i="4"/>
  <c r="AJ146" i="4"/>
  <c r="AJ145" i="4"/>
  <c r="AJ144" i="4"/>
  <c r="AJ143" i="4"/>
  <c r="AJ142" i="4"/>
  <c r="AJ141" i="4"/>
  <c r="AJ140" i="4"/>
  <c r="AJ139" i="4"/>
  <c r="AJ138" i="4"/>
  <c r="AJ137" i="4"/>
  <c r="AJ136" i="4"/>
  <c r="AJ135" i="4"/>
  <c r="AJ134" i="4"/>
  <c r="AJ133" i="4"/>
  <c r="AJ132" i="4"/>
  <c r="AJ131" i="4"/>
  <c r="AJ130" i="4"/>
  <c r="AJ129" i="4"/>
  <c r="AJ128" i="4"/>
  <c r="AJ127" i="4"/>
  <c r="AJ126" i="4"/>
  <c r="AJ125" i="4"/>
  <c r="AJ124" i="4"/>
  <c r="AJ123" i="4"/>
  <c r="AJ122" i="4"/>
  <c r="AJ121" i="4"/>
  <c r="AJ120" i="4"/>
  <c r="AJ119" i="4"/>
  <c r="AJ118" i="4"/>
  <c r="AJ117" i="4"/>
  <c r="AJ116" i="4"/>
  <c r="AJ115" i="4"/>
  <c r="AJ114" i="4"/>
  <c r="AJ113" i="4"/>
  <c r="AJ112" i="4"/>
  <c r="AJ111" i="4"/>
  <c r="AJ110" i="4"/>
  <c r="AJ109" i="4"/>
  <c r="AJ108" i="4"/>
  <c r="AJ107" i="4"/>
  <c r="AJ106" i="4"/>
  <c r="AJ105" i="4"/>
  <c r="AJ104" i="4"/>
  <c r="AJ103" i="4"/>
  <c r="AJ102" i="4"/>
  <c r="AJ101" i="4"/>
  <c r="AJ100" i="4"/>
  <c r="AJ99" i="4"/>
  <c r="AJ98" i="4"/>
  <c r="AJ97" i="4"/>
  <c r="AJ96" i="4"/>
  <c r="AJ95" i="4"/>
  <c r="AJ94" i="4"/>
  <c r="AJ93" i="4"/>
  <c r="AJ92" i="4"/>
  <c r="AJ91" i="4"/>
  <c r="AJ90" i="4"/>
  <c r="AJ89" i="4"/>
  <c r="AJ88" i="4"/>
  <c r="AJ87" i="4"/>
  <c r="AJ86" i="4"/>
  <c r="AJ85" i="4"/>
  <c r="AJ84" i="4"/>
  <c r="AJ83" i="4"/>
  <c r="AJ82" i="4"/>
  <c r="AJ81" i="4"/>
  <c r="AJ80" i="4"/>
  <c r="AJ79" i="4"/>
  <c r="AJ78" i="4"/>
  <c r="AJ77" i="4"/>
  <c r="AJ76" i="4"/>
  <c r="AJ75" i="4"/>
  <c r="AJ74" i="4"/>
  <c r="AJ73" i="4"/>
  <c r="AJ72" i="4"/>
  <c r="AJ71" i="4"/>
  <c r="AJ70" i="4"/>
  <c r="AJ69" i="4"/>
  <c r="AJ68" i="4"/>
  <c r="AJ67" i="4"/>
  <c r="AJ66" i="4"/>
  <c r="AJ65" i="4"/>
  <c r="AJ64" i="4"/>
  <c r="AJ63" i="4"/>
  <c r="AJ62" i="4"/>
  <c r="AJ61" i="4"/>
  <c r="AJ60" i="4"/>
  <c r="AJ59" i="4"/>
  <c r="AJ58" i="4"/>
  <c r="AJ57" i="4"/>
  <c r="AJ56" i="4"/>
  <c r="AJ55" i="4"/>
  <c r="AJ54" i="4"/>
  <c r="AJ53" i="4"/>
  <c r="AJ52" i="4"/>
  <c r="AJ51" i="4"/>
  <c r="AJ50" i="4"/>
  <c r="AJ49" i="4"/>
  <c r="AJ48" i="4"/>
  <c r="AJ47" i="4"/>
  <c r="AJ46" i="4"/>
  <c r="AJ45" i="4"/>
  <c r="AJ44" i="4"/>
  <c r="AJ43" i="4"/>
  <c r="AJ42" i="4"/>
  <c r="AJ41" i="4"/>
  <c r="AJ40" i="4"/>
  <c r="AJ39" i="4"/>
  <c r="AJ38" i="4"/>
  <c r="AJ37" i="4"/>
  <c r="AJ36" i="4"/>
  <c r="AJ35" i="4"/>
  <c r="AJ34" i="4"/>
  <c r="AJ33" i="4"/>
  <c r="AJ32" i="4"/>
  <c r="AJ31" i="4"/>
  <c r="AJ30" i="4"/>
  <c r="AJ29" i="4"/>
  <c r="AJ28" i="4"/>
  <c r="AJ27" i="4"/>
  <c r="AJ26" i="4"/>
  <c r="AJ25" i="4"/>
  <c r="AJ24" i="4"/>
  <c r="AJ23" i="4"/>
  <c r="AJ22" i="4"/>
  <c r="AJ21" i="4"/>
  <c r="AJ20" i="4"/>
  <c r="AJ19" i="4"/>
  <c r="AJ18" i="4"/>
  <c r="AJ17" i="4"/>
  <c r="AJ16" i="4"/>
  <c r="AJ15" i="4"/>
  <c r="AJ14" i="4"/>
  <c r="AJ13" i="4"/>
  <c r="AJ12" i="4"/>
  <c r="AJ11" i="4"/>
  <c r="AJ10" i="4"/>
  <c r="J3" i="4"/>
  <c r="C288" i="1"/>
  <c r="AH288" i="1"/>
  <c r="AG288" i="1"/>
  <c r="AF288" i="1"/>
  <c r="AD288" i="1"/>
  <c r="AA288" i="1"/>
  <c r="Y288" i="1"/>
  <c r="X288" i="1"/>
  <c r="V288" i="1"/>
  <c r="T288" i="1"/>
  <c r="R288" i="1"/>
  <c r="P288" i="1"/>
  <c r="O288" i="1"/>
  <c r="M288" i="1"/>
  <c r="J288" i="1"/>
  <c r="H288" i="1"/>
  <c r="G288" i="1"/>
  <c r="E288" i="1"/>
  <c r="B288" i="1"/>
  <c r="AI287" i="1"/>
  <c r="AH287" i="1"/>
  <c r="AG287" i="1"/>
  <c r="AF287" i="1"/>
  <c r="AD287" i="1"/>
  <c r="AA287" i="1"/>
  <c r="Y287" i="1"/>
  <c r="X287" i="1"/>
  <c r="V287" i="1"/>
  <c r="T287" i="1"/>
  <c r="R287" i="1"/>
  <c r="P287" i="1"/>
  <c r="O287" i="1"/>
  <c r="M287" i="1"/>
  <c r="J287" i="1"/>
  <c r="H287" i="1"/>
  <c r="G287" i="1"/>
  <c r="E287" i="1"/>
  <c r="C287" i="1"/>
  <c r="B287" i="1"/>
  <c r="F5" i="2"/>
  <c r="F6" i="2"/>
  <c r="F4" i="2"/>
  <c r="E15" i="2"/>
  <c r="D15" i="2"/>
  <c r="C15" i="2"/>
  <c r="B15" i="2"/>
  <c r="AI283" i="1"/>
  <c r="AI282" i="1"/>
  <c r="AH283" i="1"/>
  <c r="AH282" i="1"/>
  <c r="AG283" i="1"/>
  <c r="AG282" i="1"/>
  <c r="AF283" i="1"/>
  <c r="AF282" i="1"/>
  <c r="AD283" i="1"/>
  <c r="AD282" i="1"/>
  <c r="AA283" i="1"/>
  <c r="AA282" i="1"/>
  <c r="Y283" i="1"/>
  <c r="Y282" i="1"/>
  <c r="X283" i="1"/>
  <c r="X282" i="1"/>
  <c r="V283" i="1"/>
  <c r="V282" i="1"/>
  <c r="T283" i="1"/>
  <c r="T282" i="1"/>
  <c r="R283" i="1"/>
  <c r="R282" i="1"/>
  <c r="P283" i="1"/>
  <c r="P282" i="1"/>
  <c r="O283" i="1"/>
  <c r="O282" i="1"/>
  <c r="M283" i="1"/>
  <c r="M282" i="1"/>
  <c r="J283" i="1"/>
  <c r="J282" i="1"/>
  <c r="H283" i="1"/>
  <c r="H282" i="1"/>
  <c r="G283" i="1"/>
  <c r="G282" i="1"/>
  <c r="E283" i="1"/>
  <c r="E282" i="1"/>
  <c r="C283" i="1"/>
  <c r="C282" i="1"/>
  <c r="B282" i="1"/>
  <c r="B283" i="1"/>
  <c r="J3" i="1"/>
  <c r="AI278" i="1"/>
  <c r="AH278" i="1"/>
  <c r="AG278" i="1"/>
  <c r="AF278" i="1"/>
  <c r="AD278" i="1"/>
  <c r="AA278" i="1"/>
  <c r="Y278" i="1"/>
  <c r="X278" i="1"/>
  <c r="T278" i="1"/>
  <c r="R278" i="1"/>
  <c r="P278" i="1"/>
  <c r="O278" i="1"/>
  <c r="M278" i="1"/>
  <c r="J278" i="1"/>
  <c r="H278" i="1"/>
  <c r="G278" i="1"/>
  <c r="E278" i="1"/>
  <c r="C278" i="1"/>
  <c r="B278" i="1"/>
  <c r="AJ269" i="1"/>
  <c r="F7" i="2" s="1"/>
  <c r="W272" i="1"/>
  <c r="W275" i="1"/>
  <c r="W273" i="1"/>
  <c r="W274" i="1"/>
  <c r="W276" i="1"/>
  <c r="W271" i="1"/>
  <c r="W277" i="1"/>
  <c r="W270" i="1"/>
  <c r="B271" i="1"/>
  <c r="Z271" i="1"/>
  <c r="AH271" i="1"/>
  <c r="I272" i="1"/>
  <c r="Q272" i="1"/>
  <c r="Y272" i="1"/>
  <c r="AG272" i="1"/>
  <c r="H273" i="1"/>
  <c r="P273" i="1"/>
  <c r="X273" i="1"/>
  <c r="AF273" i="1"/>
  <c r="G274" i="1"/>
  <c r="O274" i="1"/>
  <c r="AE274" i="1"/>
  <c r="F275" i="1"/>
  <c r="N275" i="1"/>
  <c r="U276" i="1"/>
  <c r="AC276" i="1"/>
  <c r="D277" i="1"/>
  <c r="L277" i="1"/>
  <c r="T277" i="1"/>
  <c r="AB277" i="1"/>
  <c r="S271" i="1"/>
  <c r="I273" i="1"/>
  <c r="P274" i="1"/>
  <c r="AE275" i="1"/>
  <c r="O277" i="1"/>
  <c r="C271" i="1"/>
  <c r="Y273" i="1"/>
  <c r="Q275" i="1"/>
  <c r="G277" i="1"/>
  <c r="D271" i="1"/>
  <c r="L271" i="1"/>
  <c r="T271" i="1"/>
  <c r="AB271" i="1"/>
  <c r="C272" i="1"/>
  <c r="K272" i="1"/>
  <c r="S272" i="1"/>
  <c r="B273" i="1"/>
  <c r="Z273" i="1"/>
  <c r="AH273" i="1"/>
  <c r="I274" i="1"/>
  <c r="Q274" i="1"/>
  <c r="Y274" i="1"/>
  <c r="AG274" i="1"/>
  <c r="H275" i="1"/>
  <c r="P275" i="1"/>
  <c r="X275" i="1"/>
  <c r="AF275" i="1"/>
  <c r="G276" i="1"/>
  <c r="O276" i="1"/>
  <c r="AE276" i="1"/>
  <c r="F277" i="1"/>
  <c r="N277" i="1"/>
  <c r="AC271" i="1"/>
  <c r="AB272" i="1"/>
  <c r="K273" i="1"/>
  <c r="I275" i="1"/>
  <c r="H276" i="1"/>
  <c r="AE277" i="1"/>
  <c r="U271" i="1"/>
  <c r="D272" i="1"/>
  <c r="L272" i="1"/>
  <c r="T272" i="1"/>
  <c r="C273" i="1"/>
  <c r="S273" i="1"/>
  <c r="AH274" i="1"/>
  <c r="F271" i="1"/>
  <c r="N271" i="1"/>
  <c r="U272" i="1"/>
  <c r="AC272" i="1"/>
  <c r="D273" i="1"/>
  <c r="L273" i="1"/>
  <c r="T273" i="1"/>
  <c r="AB273" i="1"/>
  <c r="C274" i="1"/>
  <c r="K274" i="1"/>
  <c r="S274" i="1"/>
  <c r="B275" i="1"/>
  <c r="Z275" i="1"/>
  <c r="AH275" i="1"/>
  <c r="I276" i="1"/>
  <c r="Q276" i="1"/>
  <c r="Y276" i="1"/>
  <c r="AG276" i="1"/>
  <c r="H277" i="1"/>
  <c r="P277" i="1"/>
  <c r="X277" i="1"/>
  <c r="AF277" i="1"/>
  <c r="F274" i="1"/>
  <c r="AC275" i="1"/>
  <c r="T276" i="1"/>
  <c r="K277" i="1"/>
  <c r="AH272" i="1"/>
  <c r="H274" i="1"/>
  <c r="O275" i="1"/>
  <c r="U277" i="1"/>
  <c r="Y275" i="1"/>
  <c r="X276" i="1"/>
  <c r="G271" i="1"/>
  <c r="O271" i="1"/>
  <c r="AE271" i="1"/>
  <c r="F272" i="1"/>
  <c r="N272" i="1"/>
  <c r="U273" i="1"/>
  <c r="AC273" i="1"/>
  <c r="D274" i="1"/>
  <c r="L274" i="1"/>
  <c r="T274" i="1"/>
  <c r="AB274" i="1"/>
  <c r="C275" i="1"/>
  <c r="K275" i="1"/>
  <c r="S275" i="1"/>
  <c r="B276" i="1"/>
  <c r="Z276" i="1"/>
  <c r="AH276" i="1"/>
  <c r="I277" i="1"/>
  <c r="Q277" i="1"/>
  <c r="Y277" i="1"/>
  <c r="AG277" i="1"/>
  <c r="N274" i="1"/>
  <c r="D276" i="1"/>
  <c r="C277" i="1"/>
  <c r="K271" i="1"/>
  <c r="Z272" i="1"/>
  <c r="AG273" i="1"/>
  <c r="AF274" i="1"/>
  <c r="N276" i="1"/>
  <c r="AC277" i="1"/>
  <c r="Z274" i="1"/>
  <c r="P276" i="1"/>
  <c r="H271" i="1"/>
  <c r="P271" i="1"/>
  <c r="X271" i="1"/>
  <c r="AF271" i="1"/>
  <c r="G272" i="1"/>
  <c r="O272" i="1"/>
  <c r="AE272" i="1"/>
  <c r="F273" i="1"/>
  <c r="N273" i="1"/>
  <c r="U274" i="1"/>
  <c r="AC274" i="1"/>
  <c r="D275" i="1"/>
  <c r="L275" i="1"/>
  <c r="T275" i="1"/>
  <c r="AB275" i="1"/>
  <c r="C276" i="1"/>
  <c r="K276" i="1"/>
  <c r="S276" i="1"/>
  <c r="B277" i="1"/>
  <c r="Z277" i="1"/>
  <c r="AH277" i="1"/>
  <c r="I271" i="1"/>
  <c r="Q271" i="1"/>
  <c r="Y271" i="1"/>
  <c r="AG271" i="1"/>
  <c r="H272" i="1"/>
  <c r="P272" i="1"/>
  <c r="X272" i="1"/>
  <c r="AF272" i="1"/>
  <c r="G273" i="1"/>
  <c r="O273" i="1"/>
  <c r="AE273" i="1"/>
  <c r="U275" i="1"/>
  <c r="L276" i="1"/>
  <c r="AB276" i="1"/>
  <c r="S277" i="1"/>
  <c r="B272" i="1"/>
  <c r="Q273" i="1"/>
  <c r="X274" i="1"/>
  <c r="G275" i="1"/>
  <c r="F276" i="1"/>
  <c r="B274" i="1"/>
  <c r="AG275" i="1"/>
  <c r="AF276" i="1"/>
  <c r="AH270" i="1"/>
  <c r="AG270" i="1"/>
  <c r="AF270" i="1"/>
  <c r="AE270" i="1"/>
  <c r="AC270" i="1"/>
  <c r="AB270" i="1"/>
  <c r="Z270" i="1"/>
  <c r="Y270" i="1"/>
  <c r="X270" i="1"/>
  <c r="U270" i="1"/>
  <c r="T270" i="1"/>
  <c r="T269" i="1"/>
  <c r="S270" i="1"/>
  <c r="Q270" i="1"/>
  <c r="P270" i="1"/>
  <c r="O270" i="1"/>
  <c r="N270" i="1"/>
  <c r="L270" i="1"/>
  <c r="K270" i="1"/>
  <c r="I270" i="1"/>
  <c r="H270" i="1"/>
  <c r="G270" i="1"/>
  <c r="F270" i="1"/>
  <c r="D270" i="1"/>
  <c r="C270" i="1"/>
  <c r="B270" i="1"/>
  <c r="P28" i="3" l="1"/>
  <c r="P27" i="3"/>
  <c r="M28" i="3"/>
  <c r="M27" i="3"/>
  <c r="I27" i="3"/>
  <c r="I28" i="3"/>
  <c r="N25" i="3"/>
  <c r="G25" i="3"/>
  <c r="H25" i="3" s="1"/>
  <c r="J25" i="3"/>
  <c r="K25" i="3" s="1"/>
  <c r="Q25" i="3"/>
  <c r="R25" i="3" s="1"/>
  <c r="G24" i="3"/>
  <c r="H24" i="3" s="1"/>
  <c r="N24" i="3"/>
  <c r="O24" i="3" s="1"/>
  <c r="Q24" i="3"/>
  <c r="R24" i="3" s="1"/>
  <c r="J24" i="3"/>
  <c r="K24" i="3" s="1"/>
  <c r="G20" i="3"/>
  <c r="H20" i="3" s="1"/>
  <c r="J20" i="3"/>
  <c r="K20" i="3" s="1"/>
  <c r="Q20" i="3"/>
  <c r="R20" i="3" s="1"/>
  <c r="N20" i="3"/>
  <c r="O20" i="3" s="1"/>
  <c r="Q19" i="3"/>
  <c r="R19" i="3" s="1"/>
  <c r="J19" i="3"/>
  <c r="K19" i="3" s="1"/>
  <c r="N19" i="3"/>
  <c r="O19" i="3" s="1"/>
  <c r="G19" i="3"/>
  <c r="H19" i="3" s="1"/>
  <c r="J18" i="3"/>
  <c r="K18" i="3" s="1"/>
  <c r="N18" i="3"/>
  <c r="O18" i="3" s="1"/>
  <c r="Q18" i="3"/>
  <c r="R18" i="3" s="1"/>
  <c r="G18" i="3"/>
  <c r="H18" i="3" s="1"/>
  <c r="N17" i="3"/>
  <c r="O17" i="3" s="1"/>
  <c r="J17" i="3"/>
  <c r="K17" i="3" s="1"/>
  <c r="G17" i="3"/>
  <c r="H17" i="3" s="1"/>
  <c r="Q17" i="3"/>
  <c r="R17" i="3" s="1"/>
  <c r="Q16" i="3"/>
  <c r="R16" i="3" s="1"/>
  <c r="G16" i="3"/>
  <c r="H16" i="3" s="1"/>
  <c r="N16" i="3"/>
  <c r="O16" i="3" s="1"/>
  <c r="J16" i="3"/>
  <c r="K16" i="3" s="1"/>
  <c r="Q13" i="3"/>
  <c r="R13" i="3" s="1"/>
  <c r="J13" i="3"/>
  <c r="K13" i="3" s="1"/>
  <c r="N13" i="3"/>
  <c r="O13" i="3" s="1"/>
  <c r="G13" i="3"/>
  <c r="H13" i="3" s="1"/>
  <c r="N12" i="3"/>
  <c r="O12" i="3" s="1"/>
  <c r="J12" i="3"/>
  <c r="K12" i="3" s="1"/>
  <c r="Q12" i="3"/>
  <c r="R12" i="3" s="1"/>
  <c r="G11" i="3"/>
  <c r="H11" i="3" s="1"/>
  <c r="N11" i="3"/>
  <c r="O11" i="3" s="1"/>
  <c r="Q11" i="3"/>
  <c r="R11" i="3" s="1"/>
  <c r="J11" i="3"/>
  <c r="K11" i="3" s="1"/>
  <c r="N10" i="3"/>
  <c r="O10" i="3" s="1"/>
  <c r="J10" i="3"/>
  <c r="K10" i="3" s="1"/>
  <c r="G10" i="3"/>
  <c r="H10" i="3" s="1"/>
  <c r="Q10" i="3"/>
  <c r="R10" i="3" s="1"/>
  <c r="Q9" i="3"/>
  <c r="R9" i="3" s="1"/>
  <c r="G9" i="3"/>
  <c r="H9" i="3" s="1"/>
  <c r="J9" i="3"/>
  <c r="K9" i="3" s="1"/>
  <c r="N9" i="3"/>
  <c r="O9" i="3" s="1"/>
  <c r="G8" i="3"/>
  <c r="H8" i="3" s="1"/>
  <c r="Q8" i="3"/>
  <c r="R8" i="3" s="1"/>
  <c r="N8" i="3"/>
  <c r="O8" i="3" s="1"/>
  <c r="J8" i="3"/>
  <c r="K8" i="3" s="1"/>
  <c r="N7" i="3"/>
  <c r="J7" i="3"/>
  <c r="Q7" i="3"/>
  <c r="R7" i="3" s="1"/>
  <c r="G7" i="3"/>
  <c r="H7" i="3" s="1"/>
  <c r="Q6" i="3"/>
  <c r="R6" i="3" s="1"/>
  <c r="G6" i="3"/>
  <c r="H6" i="3" s="1"/>
  <c r="J6" i="3"/>
  <c r="K6" i="3" s="1"/>
  <c r="N6" i="3"/>
  <c r="O6" i="3" s="1"/>
  <c r="G5" i="3"/>
  <c r="H5" i="3" s="1"/>
  <c r="Q5" i="3"/>
  <c r="R5" i="3" s="1"/>
  <c r="N5" i="3"/>
  <c r="O5" i="3" s="1"/>
  <c r="J5" i="3"/>
  <c r="K5" i="3" s="1"/>
  <c r="J4" i="3"/>
  <c r="K4" i="3" s="1"/>
  <c r="G4" i="3"/>
  <c r="H4" i="3" s="1"/>
  <c r="R4" i="3"/>
  <c r="N4" i="3"/>
  <c r="O4" i="3" s="1"/>
  <c r="J3" i="3"/>
  <c r="K3" i="3" s="1"/>
  <c r="Q3" i="3"/>
  <c r="R3" i="3" s="1"/>
  <c r="N3" i="3"/>
  <c r="O3" i="3" s="1"/>
  <c r="G3" i="3"/>
  <c r="H3" i="3" s="1"/>
  <c r="Q2" i="3"/>
  <c r="Q28" i="3" s="1"/>
  <c r="R28" i="3" s="1"/>
  <c r="N2" i="3"/>
  <c r="G2" i="3"/>
  <c r="D27" i="3"/>
  <c r="J2" i="3"/>
  <c r="J28" i="3" s="1"/>
  <c r="K28" i="3" s="1"/>
  <c r="J14" i="3"/>
  <c r="K14" i="3" s="1"/>
  <c r="G14" i="3"/>
  <c r="H14" i="3" s="1"/>
  <c r="N14" i="3"/>
  <c r="O14" i="3" s="1"/>
  <c r="Q14" i="3"/>
  <c r="R14" i="3" s="1"/>
  <c r="C278" i="8"/>
  <c r="Y277" i="8"/>
  <c r="Y276" i="8"/>
  <c r="Y275" i="8"/>
  <c r="Y278" i="8" s="1"/>
  <c r="N277" i="8"/>
  <c r="N276" i="8"/>
  <c r="N275" i="8"/>
  <c r="N278" i="8" s="1"/>
  <c r="G276" i="8"/>
  <c r="G275" i="8"/>
  <c r="AF275" i="8" s="1"/>
  <c r="AF276" i="8"/>
  <c r="G277" i="8"/>
  <c r="AF277" i="8" s="1"/>
  <c r="B278" i="8"/>
  <c r="O25" i="3"/>
  <c r="AB278" i="7"/>
  <c r="Q278" i="7"/>
  <c r="C278" i="7"/>
  <c r="AF277" i="7"/>
  <c r="AF276" i="7"/>
  <c r="AF275" i="7"/>
  <c r="AF274" i="7"/>
  <c r="AF273" i="7"/>
  <c r="AF272" i="7"/>
  <c r="AF271" i="7"/>
  <c r="B278" i="7"/>
  <c r="AF278" i="7" s="1"/>
  <c r="I2" i="7" s="1"/>
  <c r="I4" i="7" s="1"/>
  <c r="I5" i="7" s="1"/>
  <c r="AF270" i="7"/>
  <c r="K2" i="3"/>
  <c r="AB277" i="6"/>
  <c r="AB276" i="6"/>
  <c r="AB275" i="6"/>
  <c r="AB278" i="6" s="1"/>
  <c r="Y277" i="6"/>
  <c r="Y276" i="6"/>
  <c r="Y275" i="6"/>
  <c r="Y278" i="6" s="1"/>
  <c r="G277" i="6"/>
  <c r="G276" i="6"/>
  <c r="G275" i="6"/>
  <c r="G278" i="6" s="1"/>
  <c r="AF277" i="6"/>
  <c r="AF276" i="6"/>
  <c r="AF275" i="6"/>
  <c r="B278" i="6"/>
  <c r="Y271" i="5"/>
  <c r="Y277" i="5"/>
  <c r="Y276" i="5"/>
  <c r="Y275" i="5"/>
  <c r="Y274" i="5"/>
  <c r="Y273" i="5"/>
  <c r="Y272" i="5"/>
  <c r="Y270" i="5"/>
  <c r="G277" i="5"/>
  <c r="G276" i="5"/>
  <c r="G275" i="5"/>
  <c r="G274" i="5"/>
  <c r="G273" i="5"/>
  <c r="G272" i="5"/>
  <c r="G271" i="5"/>
  <c r="G270" i="5"/>
  <c r="I3" i="5"/>
  <c r="AD278" i="5"/>
  <c r="AB278" i="5"/>
  <c r="W278" i="5"/>
  <c r="V278" i="5"/>
  <c r="U278" i="5"/>
  <c r="T278" i="5"/>
  <c r="S278" i="5"/>
  <c r="L278" i="5"/>
  <c r="K278" i="5"/>
  <c r="J278" i="5"/>
  <c r="I278" i="5"/>
  <c r="G278" i="5"/>
  <c r="E278" i="5"/>
  <c r="D278" i="5"/>
  <c r="C278" i="5"/>
  <c r="B278" i="5"/>
  <c r="Q278" i="5"/>
  <c r="AH278" i="4"/>
  <c r="AG278" i="4"/>
  <c r="AF278" i="4"/>
  <c r="AD278" i="4"/>
  <c r="AA278" i="4"/>
  <c r="Y278" i="4"/>
  <c r="X278" i="4"/>
  <c r="V278" i="4"/>
  <c r="R278" i="4"/>
  <c r="P278" i="4"/>
  <c r="O278" i="4"/>
  <c r="M278" i="4"/>
  <c r="J278" i="4"/>
  <c r="H278" i="4"/>
  <c r="G278" i="4"/>
  <c r="E278" i="4"/>
  <c r="C278" i="4"/>
  <c r="AJ270" i="4"/>
  <c r="B278" i="4"/>
  <c r="AJ269" i="4"/>
  <c r="T278" i="4"/>
  <c r="F18" i="2"/>
  <c r="R273" i="1"/>
  <c r="M276" i="1"/>
  <c r="V275" i="1"/>
  <c r="R271" i="1"/>
  <c r="J271" i="1"/>
  <c r="AA277" i="1"/>
  <c r="M275" i="1"/>
  <c r="E275" i="1"/>
  <c r="AD274" i="1"/>
  <c r="V274" i="1"/>
  <c r="AA274" i="1"/>
  <c r="AD277" i="1"/>
  <c r="AA272" i="1"/>
  <c r="E276" i="1"/>
  <c r="R277" i="1"/>
  <c r="J277" i="1"/>
  <c r="AA276" i="1"/>
  <c r="M274" i="1"/>
  <c r="E274" i="1"/>
  <c r="AD273" i="1"/>
  <c r="V273" i="1"/>
  <c r="V277" i="1"/>
  <c r="AD275" i="1"/>
  <c r="R276" i="1"/>
  <c r="J276" i="1"/>
  <c r="AA275" i="1"/>
  <c r="M273" i="1"/>
  <c r="E273" i="1"/>
  <c r="AD272" i="1"/>
  <c r="V272" i="1"/>
  <c r="M272" i="1"/>
  <c r="E272" i="1"/>
  <c r="V271" i="1"/>
  <c r="J275" i="1"/>
  <c r="AJ275" i="1" s="1"/>
  <c r="F13" i="2" s="1"/>
  <c r="AD271" i="1"/>
  <c r="R274" i="1"/>
  <c r="J274" i="1"/>
  <c r="AJ274" i="1" s="1"/>
  <c r="F12" i="2" s="1"/>
  <c r="AA273" i="1"/>
  <c r="M271" i="1"/>
  <c r="E271" i="1"/>
  <c r="R275" i="1"/>
  <c r="J273" i="1"/>
  <c r="M277" i="1"/>
  <c r="E277" i="1"/>
  <c r="AJ277" i="1" s="1"/>
  <c r="F15" i="2" s="1"/>
  <c r="AD276" i="1"/>
  <c r="V276" i="1"/>
  <c r="R272" i="1"/>
  <c r="J272" i="1"/>
  <c r="AA271" i="1"/>
  <c r="AE263" i="1"/>
  <c r="AE264" i="1"/>
  <c r="AE265" i="1"/>
  <c r="AE266" i="1"/>
  <c r="AE267" i="1"/>
  <c r="AE268" i="1"/>
  <c r="AE269" i="1"/>
  <c r="AB263" i="1"/>
  <c r="AB264" i="1"/>
  <c r="AB265" i="1"/>
  <c r="AB266" i="1"/>
  <c r="AB267" i="1"/>
  <c r="AB268" i="1"/>
  <c r="AB269" i="1"/>
  <c r="W263" i="1"/>
  <c r="W264" i="1"/>
  <c r="W265" i="1"/>
  <c r="W266" i="1"/>
  <c r="W267" i="1"/>
  <c r="W268" i="1"/>
  <c r="W269" i="1"/>
  <c r="S263" i="1"/>
  <c r="S264" i="1"/>
  <c r="S265" i="1"/>
  <c r="S266" i="1"/>
  <c r="S267" i="1"/>
  <c r="S268" i="1"/>
  <c r="S269" i="1"/>
  <c r="N263" i="1"/>
  <c r="N264" i="1"/>
  <c r="N265" i="1"/>
  <c r="N266" i="1"/>
  <c r="N267" i="1"/>
  <c r="N268" i="1"/>
  <c r="N269" i="1"/>
  <c r="K263" i="1"/>
  <c r="K264" i="1"/>
  <c r="K265" i="1"/>
  <c r="K266" i="1"/>
  <c r="K267" i="1"/>
  <c r="K268" i="1"/>
  <c r="K269" i="1"/>
  <c r="F263" i="1"/>
  <c r="F264" i="1"/>
  <c r="F265" i="1"/>
  <c r="F267" i="1"/>
  <c r="F269" i="1"/>
  <c r="AJ265" i="1"/>
  <c r="AJ266" i="1"/>
  <c r="AJ267" i="1"/>
  <c r="AJ268" i="1"/>
  <c r="AJ254" i="1"/>
  <c r="AJ255" i="1"/>
  <c r="AJ256" i="1"/>
  <c r="AJ257" i="1"/>
  <c r="AJ258" i="1"/>
  <c r="AJ259" i="1"/>
  <c r="AJ260" i="1"/>
  <c r="AJ261" i="1"/>
  <c r="AJ262" i="1"/>
  <c r="AJ263" i="1"/>
  <c r="AJ264" i="1"/>
  <c r="W258" i="1"/>
  <c r="W259" i="1"/>
  <c r="W260" i="1"/>
  <c r="W261" i="1"/>
  <c r="W262" i="1"/>
  <c r="N258" i="1"/>
  <c r="N259" i="1"/>
  <c r="N260" i="1"/>
  <c r="N261" i="1"/>
  <c r="N262" i="1"/>
  <c r="K258" i="1"/>
  <c r="K259" i="1"/>
  <c r="K260" i="1"/>
  <c r="K261" i="1"/>
  <c r="K262" i="1"/>
  <c r="F258" i="1"/>
  <c r="F259" i="1"/>
  <c r="F260" i="1"/>
  <c r="F261" i="1"/>
  <c r="F262" i="1"/>
  <c r="O7" i="3" l="1"/>
  <c r="N27" i="3"/>
  <c r="O27" i="3" s="1"/>
  <c r="K7" i="3"/>
  <c r="J27" i="3"/>
  <c r="K27" i="3" s="1"/>
  <c r="O2" i="3"/>
  <c r="N28" i="3"/>
  <c r="O28" i="3" s="1"/>
  <c r="H2" i="3"/>
  <c r="Q27" i="3"/>
  <c r="R27" i="3" s="1"/>
  <c r="R2" i="3"/>
  <c r="G278" i="8"/>
  <c r="AF278" i="8" s="1"/>
  <c r="I2" i="8" s="1"/>
  <c r="I4" i="8" s="1"/>
  <c r="I5" i="8" s="1"/>
  <c r="AF278" i="5"/>
  <c r="AF278" i="6"/>
  <c r="I2" i="6" s="1"/>
  <c r="I4" i="6" s="1"/>
  <c r="I5" i="6" s="1"/>
  <c r="Y278" i="5"/>
  <c r="AJ278" i="4"/>
  <c r="J2" i="4" s="1"/>
  <c r="J4" i="4" s="1"/>
  <c r="J5" i="4" s="1"/>
  <c r="AJ271" i="1"/>
  <c r="F9" i="2" s="1"/>
  <c r="AJ272" i="1"/>
  <c r="F10" i="2" s="1"/>
  <c r="AJ276" i="1"/>
  <c r="F14" i="2" s="1"/>
  <c r="AJ273" i="1"/>
  <c r="F11" i="2" s="1"/>
  <c r="AD270" i="1"/>
  <c r="AA270" i="1"/>
  <c r="V270" i="1"/>
  <c r="V278" i="1" s="1"/>
  <c r="R270" i="1"/>
  <c r="M270" i="1"/>
  <c r="J270" i="1"/>
  <c r="E7" i="2"/>
  <c r="AJ242" i="1"/>
  <c r="G12" i="3" l="1"/>
  <c r="G28" i="3" s="1"/>
  <c r="H28" i="3" s="1"/>
  <c r="AI284" i="1"/>
  <c r="AI285" i="1" s="1"/>
  <c r="AE245" i="1"/>
  <c r="AE246" i="1"/>
  <c r="AE247" i="1"/>
  <c r="AE248" i="1"/>
  <c r="AE249" i="1"/>
  <c r="AE250" i="1"/>
  <c r="AE251" i="1"/>
  <c r="AE252" i="1"/>
  <c r="AE253" i="1"/>
  <c r="AE254" i="1"/>
  <c r="AE255" i="1"/>
  <c r="AE256" i="1"/>
  <c r="AB245" i="1"/>
  <c r="AB246" i="1"/>
  <c r="AB247" i="1"/>
  <c r="AB248" i="1"/>
  <c r="AB249" i="1"/>
  <c r="AB250" i="1"/>
  <c r="AB251" i="1"/>
  <c r="AB252" i="1"/>
  <c r="AB253" i="1"/>
  <c r="AB254" i="1"/>
  <c r="AB255" i="1"/>
  <c r="AB256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AJ245" i="1"/>
  <c r="D7" i="2" s="1"/>
  <c r="AJ246" i="1"/>
  <c r="D8" i="2" s="1"/>
  <c r="AJ247" i="1"/>
  <c r="D9" i="2" s="1"/>
  <c r="AJ248" i="1"/>
  <c r="D10" i="2" s="1"/>
  <c r="AJ249" i="1"/>
  <c r="D11" i="2" s="1"/>
  <c r="AJ250" i="1"/>
  <c r="D12" i="2" s="1"/>
  <c r="AJ251" i="1"/>
  <c r="D13" i="2" s="1"/>
  <c r="AJ252" i="1"/>
  <c r="D14" i="2" s="1"/>
  <c r="AJ253" i="1"/>
  <c r="E4" i="2"/>
  <c r="E5" i="2"/>
  <c r="E6" i="2"/>
  <c r="G27" i="3" l="1"/>
  <c r="H27" i="3" s="1"/>
  <c r="H12" i="3"/>
  <c r="E18" i="2"/>
  <c r="D19" i="2"/>
  <c r="S257" i="1"/>
  <c r="AE260" i="1"/>
  <c r="S260" i="1"/>
  <c r="AB261" i="1"/>
  <c r="AE262" i="1"/>
  <c r="AE258" i="1"/>
  <c r="AE261" i="1"/>
  <c r="AB258" i="1"/>
  <c r="AB259" i="1"/>
  <c r="AB260" i="1"/>
  <c r="AE259" i="1"/>
  <c r="S261" i="1"/>
  <c r="S258" i="1"/>
  <c r="AB262" i="1"/>
  <c r="S262" i="1"/>
  <c r="S259" i="1"/>
  <c r="AH284" i="1"/>
  <c r="AH285" i="1" s="1"/>
  <c r="B284" i="1"/>
  <c r="B285" i="1" s="1"/>
  <c r="AF284" i="1"/>
  <c r="AF285" i="1" s="1"/>
  <c r="AG284" i="1"/>
  <c r="AG285" i="1" s="1"/>
  <c r="AB257" i="1"/>
  <c r="X284" i="1" l="1"/>
  <c r="X285" i="1" s="1"/>
  <c r="O284" i="1"/>
  <c r="O285" i="1" s="1"/>
  <c r="T284" i="1"/>
  <c r="T285" i="1" s="1"/>
  <c r="P284" i="1"/>
  <c r="P285" i="1" s="1"/>
  <c r="G284" i="1"/>
  <c r="G285" i="1" s="1"/>
  <c r="Y284" i="1"/>
  <c r="Y285" i="1" s="1"/>
  <c r="C284" i="1"/>
  <c r="C285" i="1" s="1"/>
  <c r="H284" i="1"/>
  <c r="H285" i="1" s="1"/>
  <c r="AE244" i="1"/>
  <c r="AE243" i="1"/>
  <c r="AE242" i="1"/>
  <c r="AE241" i="1"/>
  <c r="AE240" i="1"/>
  <c r="AE239" i="1"/>
  <c r="AE238" i="1"/>
  <c r="AE237" i="1"/>
  <c r="AE236" i="1"/>
  <c r="AE235" i="1"/>
  <c r="AE234" i="1"/>
  <c r="AB244" i="1"/>
  <c r="AB243" i="1"/>
  <c r="AB242" i="1"/>
  <c r="AB241" i="1"/>
  <c r="AB240" i="1"/>
  <c r="AB239" i="1"/>
  <c r="AB238" i="1"/>
  <c r="AB237" i="1"/>
  <c r="AB236" i="1"/>
  <c r="AB235" i="1"/>
  <c r="AB234" i="1"/>
  <c r="S244" i="1"/>
  <c r="S243" i="1"/>
  <c r="S242" i="1"/>
  <c r="S241" i="1"/>
  <c r="S240" i="1"/>
  <c r="S239" i="1"/>
  <c r="S238" i="1"/>
  <c r="S237" i="1"/>
  <c r="S236" i="1"/>
  <c r="S235" i="1"/>
  <c r="S234" i="1"/>
  <c r="AJ241" i="1"/>
  <c r="D4" i="2"/>
  <c r="AJ243" i="1"/>
  <c r="D5" i="2" s="1"/>
  <c r="AJ244" i="1"/>
  <c r="D6" i="2" s="1"/>
  <c r="W244" i="1"/>
  <c r="W243" i="1"/>
  <c r="W242" i="1"/>
  <c r="W241" i="1"/>
  <c r="W240" i="1"/>
  <c r="W239" i="1"/>
  <c r="W238" i="1"/>
  <c r="W237" i="1"/>
  <c r="W236" i="1"/>
  <c r="W235" i="1"/>
  <c r="W234" i="1"/>
  <c r="N244" i="1"/>
  <c r="N243" i="1"/>
  <c r="N242" i="1"/>
  <c r="N241" i="1"/>
  <c r="N240" i="1"/>
  <c r="N239" i="1"/>
  <c r="N238" i="1"/>
  <c r="N237" i="1"/>
  <c r="N236" i="1"/>
  <c r="N235" i="1"/>
  <c r="N234" i="1"/>
  <c r="K244" i="1"/>
  <c r="K243" i="1"/>
  <c r="K242" i="1"/>
  <c r="K241" i="1"/>
  <c r="K240" i="1"/>
  <c r="K239" i="1"/>
  <c r="K238" i="1"/>
  <c r="K237" i="1"/>
  <c r="K236" i="1"/>
  <c r="K235" i="1"/>
  <c r="K234" i="1"/>
  <c r="F244" i="1"/>
  <c r="F243" i="1"/>
  <c r="F242" i="1"/>
  <c r="F241" i="1"/>
  <c r="F240" i="1"/>
  <c r="F239" i="1"/>
  <c r="F238" i="1"/>
  <c r="F237" i="1"/>
  <c r="F236" i="1"/>
  <c r="F235" i="1"/>
  <c r="F234" i="1"/>
  <c r="D20" i="2" l="1"/>
  <c r="D18" i="2"/>
  <c r="AJ227" i="1"/>
  <c r="AE227" i="1"/>
  <c r="AB227" i="1"/>
  <c r="W227" i="1"/>
  <c r="S227" i="1"/>
  <c r="N227" i="1"/>
  <c r="K227" i="1"/>
  <c r="F227" i="1"/>
  <c r="AJ226" i="1"/>
  <c r="AE226" i="1"/>
  <c r="AB226" i="1"/>
  <c r="W226" i="1"/>
  <c r="S226" i="1"/>
  <c r="N226" i="1"/>
  <c r="K226" i="1"/>
  <c r="F226" i="1"/>
  <c r="AJ225" i="1"/>
  <c r="AE225" i="1"/>
  <c r="AB225" i="1"/>
  <c r="W225" i="1"/>
  <c r="S225" i="1"/>
  <c r="N225" i="1"/>
  <c r="K225" i="1"/>
  <c r="F225" i="1"/>
  <c r="AJ224" i="1"/>
  <c r="AE224" i="1"/>
  <c r="AB224" i="1"/>
  <c r="W224" i="1"/>
  <c r="S224" i="1"/>
  <c r="N224" i="1"/>
  <c r="K224" i="1"/>
  <c r="F224" i="1"/>
  <c r="AJ223" i="1"/>
  <c r="AE223" i="1"/>
  <c r="AB223" i="1"/>
  <c r="W223" i="1"/>
  <c r="S223" i="1"/>
  <c r="N223" i="1"/>
  <c r="K223" i="1"/>
  <c r="F223" i="1"/>
  <c r="AJ222" i="1"/>
  <c r="AE222" i="1"/>
  <c r="AB222" i="1"/>
  <c r="W222" i="1"/>
  <c r="S222" i="1"/>
  <c r="N222" i="1"/>
  <c r="K222" i="1"/>
  <c r="F222" i="1"/>
  <c r="AJ221" i="1"/>
  <c r="AE221" i="1"/>
  <c r="AB221" i="1"/>
  <c r="W221" i="1"/>
  <c r="S221" i="1"/>
  <c r="N221" i="1"/>
  <c r="K221" i="1"/>
  <c r="F221" i="1"/>
  <c r="AJ220" i="1"/>
  <c r="AE220" i="1"/>
  <c r="AB220" i="1"/>
  <c r="W220" i="1"/>
  <c r="S220" i="1"/>
  <c r="N220" i="1"/>
  <c r="K220" i="1"/>
  <c r="AJ219" i="1"/>
  <c r="AE219" i="1"/>
  <c r="AB219" i="1"/>
  <c r="W219" i="1"/>
  <c r="S219" i="1"/>
  <c r="N219" i="1"/>
  <c r="K219" i="1"/>
  <c r="AJ218" i="1"/>
  <c r="AE218" i="1"/>
  <c r="AB218" i="1"/>
  <c r="W218" i="1"/>
  <c r="S218" i="1"/>
  <c r="N218" i="1"/>
  <c r="K218" i="1"/>
  <c r="AJ217" i="1"/>
  <c r="AE217" i="1"/>
  <c r="AB217" i="1"/>
  <c r="W217" i="1"/>
  <c r="S217" i="1"/>
  <c r="N217" i="1"/>
  <c r="K217" i="1"/>
  <c r="F217" i="1"/>
  <c r="AJ216" i="1"/>
  <c r="AE216" i="1"/>
  <c r="AB216" i="1"/>
  <c r="W216" i="1"/>
  <c r="S216" i="1"/>
  <c r="N216" i="1"/>
  <c r="K216" i="1"/>
  <c r="F216" i="1"/>
  <c r="AJ215" i="1"/>
  <c r="AE215" i="1"/>
  <c r="AB215" i="1"/>
  <c r="W215" i="1"/>
  <c r="S215" i="1"/>
  <c r="N215" i="1"/>
  <c r="K215" i="1"/>
  <c r="F215" i="1"/>
  <c r="AJ214" i="1"/>
  <c r="AE214" i="1"/>
  <c r="AB214" i="1"/>
  <c r="W214" i="1"/>
  <c r="S214" i="1"/>
  <c r="N214" i="1"/>
  <c r="K214" i="1"/>
  <c r="F214" i="1"/>
  <c r="AJ213" i="1"/>
  <c r="AE213" i="1"/>
  <c r="AB213" i="1"/>
  <c r="W213" i="1"/>
  <c r="S213" i="1"/>
  <c r="N213" i="1"/>
  <c r="K213" i="1"/>
  <c r="F213" i="1"/>
  <c r="AJ212" i="1"/>
  <c r="AE212" i="1"/>
  <c r="AB212" i="1"/>
  <c r="W212" i="1"/>
  <c r="S212" i="1"/>
  <c r="N212" i="1"/>
  <c r="K212" i="1"/>
  <c r="F212" i="1"/>
  <c r="AJ211" i="1"/>
  <c r="AE211" i="1"/>
  <c r="AB211" i="1"/>
  <c r="W211" i="1"/>
  <c r="S211" i="1"/>
  <c r="N211" i="1"/>
  <c r="K211" i="1"/>
  <c r="F211" i="1"/>
  <c r="AJ210" i="1"/>
  <c r="AE210" i="1"/>
  <c r="AB210" i="1"/>
  <c r="W210" i="1"/>
  <c r="S210" i="1"/>
  <c r="N210" i="1"/>
  <c r="K210" i="1"/>
  <c r="F210" i="1"/>
  <c r="AJ209" i="1"/>
  <c r="AE209" i="1"/>
  <c r="AB209" i="1"/>
  <c r="W209" i="1"/>
  <c r="S209" i="1"/>
  <c r="N209" i="1"/>
  <c r="K209" i="1"/>
  <c r="F209" i="1"/>
  <c r="AJ208" i="1"/>
  <c r="AE208" i="1"/>
  <c r="AB208" i="1"/>
  <c r="W208" i="1"/>
  <c r="S208" i="1"/>
  <c r="N208" i="1"/>
  <c r="K208" i="1"/>
  <c r="F208" i="1"/>
  <c r="AJ207" i="1"/>
  <c r="AE207" i="1"/>
  <c r="AB207" i="1"/>
  <c r="W207" i="1"/>
  <c r="S207" i="1"/>
  <c r="N207" i="1"/>
  <c r="K207" i="1"/>
  <c r="F207" i="1"/>
  <c r="AJ206" i="1"/>
  <c r="AE206" i="1"/>
  <c r="AB206" i="1"/>
  <c r="W206" i="1"/>
  <c r="S206" i="1"/>
  <c r="N206" i="1"/>
  <c r="K206" i="1"/>
  <c r="F206" i="1"/>
  <c r="AJ205" i="1"/>
  <c r="AE205" i="1"/>
  <c r="AB205" i="1"/>
  <c r="W205" i="1"/>
  <c r="S205" i="1"/>
  <c r="N205" i="1"/>
  <c r="K205" i="1"/>
  <c r="F205" i="1"/>
  <c r="AJ204" i="1"/>
  <c r="AE204" i="1"/>
  <c r="AB204" i="1"/>
  <c r="W204" i="1"/>
  <c r="S204" i="1"/>
  <c r="N204" i="1"/>
  <c r="K204" i="1"/>
  <c r="F204" i="1"/>
  <c r="AJ203" i="1"/>
  <c r="AE203" i="1"/>
  <c r="AB203" i="1"/>
  <c r="W203" i="1"/>
  <c r="S203" i="1"/>
  <c r="N203" i="1"/>
  <c r="K203" i="1"/>
  <c r="F203" i="1"/>
  <c r="AJ202" i="1"/>
  <c r="AE202" i="1"/>
  <c r="AB202" i="1"/>
  <c r="W202" i="1"/>
  <c r="S202" i="1"/>
  <c r="N202" i="1"/>
  <c r="K202" i="1"/>
  <c r="F202" i="1"/>
  <c r="AJ201" i="1"/>
  <c r="AE201" i="1"/>
  <c r="AB201" i="1"/>
  <c r="W201" i="1"/>
  <c r="S201" i="1"/>
  <c r="N201" i="1"/>
  <c r="K201" i="1"/>
  <c r="F201" i="1"/>
  <c r="AJ200" i="1"/>
  <c r="AE200" i="1"/>
  <c r="AB200" i="1"/>
  <c r="W200" i="1"/>
  <c r="S200" i="1"/>
  <c r="N200" i="1"/>
  <c r="K200" i="1"/>
  <c r="F200" i="1"/>
  <c r="AJ199" i="1"/>
  <c r="AE199" i="1"/>
  <c r="AB199" i="1"/>
  <c r="W199" i="1"/>
  <c r="S199" i="1"/>
  <c r="N199" i="1"/>
  <c r="K199" i="1"/>
  <c r="F199" i="1"/>
  <c r="AJ198" i="1"/>
  <c r="AE198" i="1"/>
  <c r="AB198" i="1"/>
  <c r="W198" i="1"/>
  <c r="S198" i="1"/>
  <c r="N198" i="1"/>
  <c r="K198" i="1"/>
  <c r="F198" i="1"/>
  <c r="AJ197" i="1"/>
  <c r="AE197" i="1"/>
  <c r="AB197" i="1"/>
  <c r="W197" i="1"/>
  <c r="S197" i="1"/>
  <c r="N197" i="1"/>
  <c r="K197" i="1"/>
  <c r="F197" i="1"/>
  <c r="AJ196" i="1"/>
  <c r="AE196" i="1"/>
  <c r="AB196" i="1"/>
  <c r="W196" i="1"/>
  <c r="S196" i="1"/>
  <c r="N196" i="1"/>
  <c r="K196" i="1"/>
  <c r="F196" i="1"/>
  <c r="AJ195" i="1"/>
  <c r="AE195" i="1"/>
  <c r="AB195" i="1"/>
  <c r="W195" i="1"/>
  <c r="S195" i="1"/>
  <c r="N195" i="1"/>
  <c r="K195" i="1"/>
  <c r="F195" i="1"/>
  <c r="AJ194" i="1"/>
  <c r="AE194" i="1"/>
  <c r="AB194" i="1"/>
  <c r="W194" i="1"/>
  <c r="S194" i="1"/>
  <c r="N194" i="1"/>
  <c r="K194" i="1"/>
  <c r="F194" i="1"/>
  <c r="AJ193" i="1"/>
  <c r="AE193" i="1"/>
  <c r="AB193" i="1"/>
  <c r="W193" i="1"/>
  <c r="S193" i="1"/>
  <c r="N193" i="1"/>
  <c r="K193" i="1"/>
  <c r="AJ192" i="1"/>
  <c r="AE192" i="1"/>
  <c r="AB192" i="1"/>
  <c r="W192" i="1"/>
  <c r="S192" i="1"/>
  <c r="N192" i="1"/>
  <c r="K192" i="1"/>
  <c r="F192" i="1"/>
  <c r="AJ191" i="1"/>
  <c r="AE191" i="1"/>
  <c r="AB191" i="1"/>
  <c r="W191" i="1"/>
  <c r="S191" i="1"/>
  <c r="N191" i="1"/>
  <c r="K191" i="1"/>
  <c r="F191" i="1"/>
  <c r="AJ190" i="1"/>
  <c r="AE190" i="1"/>
  <c r="AB190" i="1"/>
  <c r="W190" i="1"/>
  <c r="S190" i="1"/>
  <c r="N190" i="1"/>
  <c r="K190" i="1"/>
  <c r="F190" i="1"/>
  <c r="AJ189" i="1"/>
  <c r="AE189" i="1"/>
  <c r="AB189" i="1"/>
  <c r="W189" i="1"/>
  <c r="S189" i="1"/>
  <c r="N189" i="1"/>
  <c r="K189" i="1"/>
  <c r="AJ188" i="1"/>
  <c r="AE188" i="1"/>
  <c r="AB188" i="1"/>
  <c r="W188" i="1"/>
  <c r="S188" i="1"/>
  <c r="N188" i="1"/>
  <c r="K188" i="1"/>
  <c r="F188" i="1"/>
  <c r="AJ187" i="1"/>
  <c r="AE187" i="1"/>
  <c r="AB187" i="1"/>
  <c r="W187" i="1"/>
  <c r="S187" i="1"/>
  <c r="N187" i="1"/>
  <c r="K187" i="1"/>
  <c r="F187" i="1"/>
  <c r="AJ186" i="1"/>
  <c r="AE186" i="1"/>
  <c r="AB186" i="1"/>
  <c r="W186" i="1"/>
  <c r="S186" i="1"/>
  <c r="N186" i="1"/>
  <c r="K186" i="1"/>
  <c r="F186" i="1"/>
  <c r="AJ185" i="1"/>
  <c r="AE185" i="1"/>
  <c r="AB185" i="1"/>
  <c r="W185" i="1"/>
  <c r="S185" i="1"/>
  <c r="N185" i="1"/>
  <c r="K185" i="1"/>
  <c r="F185" i="1"/>
  <c r="AJ184" i="1"/>
  <c r="AE184" i="1"/>
  <c r="AB184" i="1"/>
  <c r="W184" i="1"/>
  <c r="S184" i="1"/>
  <c r="N184" i="1"/>
  <c r="K184" i="1"/>
  <c r="F184" i="1"/>
  <c r="AJ183" i="1"/>
  <c r="AE183" i="1"/>
  <c r="AB183" i="1"/>
  <c r="W183" i="1"/>
  <c r="S183" i="1"/>
  <c r="N183" i="1"/>
  <c r="K183" i="1"/>
  <c r="F183" i="1"/>
  <c r="AJ182" i="1"/>
  <c r="AE182" i="1"/>
  <c r="AB182" i="1"/>
  <c r="W182" i="1"/>
  <c r="S182" i="1"/>
  <c r="N182" i="1"/>
  <c r="K182" i="1"/>
  <c r="F182" i="1"/>
  <c r="AJ181" i="1"/>
  <c r="AE181" i="1"/>
  <c r="AB181" i="1"/>
  <c r="W181" i="1"/>
  <c r="S181" i="1"/>
  <c r="N181" i="1"/>
  <c r="K181" i="1"/>
  <c r="F181" i="1"/>
  <c r="AJ180" i="1"/>
  <c r="AE180" i="1"/>
  <c r="AB180" i="1"/>
  <c r="W180" i="1"/>
  <c r="S180" i="1"/>
  <c r="N180" i="1"/>
  <c r="K180" i="1"/>
  <c r="F180" i="1"/>
  <c r="AJ179" i="1"/>
  <c r="AE179" i="1"/>
  <c r="AB179" i="1"/>
  <c r="W179" i="1"/>
  <c r="S179" i="1"/>
  <c r="N179" i="1"/>
  <c r="K179" i="1"/>
  <c r="F179" i="1"/>
  <c r="AJ178" i="1"/>
  <c r="AE178" i="1"/>
  <c r="AB178" i="1"/>
  <c r="W178" i="1"/>
  <c r="S178" i="1"/>
  <c r="N178" i="1"/>
  <c r="K178" i="1"/>
  <c r="F178" i="1"/>
  <c r="AJ177" i="1"/>
  <c r="AE177" i="1"/>
  <c r="AB177" i="1"/>
  <c r="W177" i="1"/>
  <c r="S177" i="1"/>
  <c r="N177" i="1"/>
  <c r="K177" i="1"/>
  <c r="F177" i="1"/>
  <c r="AJ176" i="1"/>
  <c r="AE176" i="1"/>
  <c r="AB176" i="1"/>
  <c r="W176" i="1"/>
  <c r="S176" i="1"/>
  <c r="N176" i="1"/>
  <c r="K176" i="1"/>
  <c r="F176" i="1"/>
  <c r="AJ175" i="1"/>
  <c r="AE175" i="1"/>
  <c r="AB175" i="1"/>
  <c r="W175" i="1"/>
  <c r="S175" i="1"/>
  <c r="N175" i="1"/>
  <c r="K175" i="1"/>
  <c r="F175" i="1"/>
  <c r="AJ174" i="1"/>
  <c r="AE174" i="1"/>
  <c r="AB174" i="1"/>
  <c r="W174" i="1"/>
  <c r="S174" i="1"/>
  <c r="N174" i="1"/>
  <c r="K174" i="1"/>
  <c r="F174" i="1"/>
  <c r="AJ173" i="1"/>
  <c r="AE173" i="1"/>
  <c r="AB173" i="1"/>
  <c r="W173" i="1"/>
  <c r="S173" i="1"/>
  <c r="N173" i="1"/>
  <c r="K173" i="1"/>
  <c r="F173" i="1"/>
  <c r="AJ172" i="1"/>
  <c r="AE172" i="1"/>
  <c r="AB172" i="1"/>
  <c r="W172" i="1"/>
  <c r="S172" i="1"/>
  <c r="N172" i="1"/>
  <c r="K172" i="1"/>
  <c r="F172" i="1"/>
  <c r="AJ171" i="1"/>
  <c r="AE171" i="1"/>
  <c r="AB171" i="1"/>
  <c r="W171" i="1"/>
  <c r="S171" i="1"/>
  <c r="N171" i="1"/>
  <c r="K171" i="1"/>
  <c r="F171" i="1"/>
  <c r="AJ170" i="1"/>
  <c r="AE170" i="1"/>
  <c r="AB170" i="1"/>
  <c r="W170" i="1"/>
  <c r="S170" i="1"/>
  <c r="N170" i="1"/>
  <c r="K170" i="1"/>
  <c r="F170" i="1"/>
  <c r="AJ169" i="1"/>
  <c r="AE169" i="1"/>
  <c r="AB169" i="1"/>
  <c r="W169" i="1"/>
  <c r="S169" i="1"/>
  <c r="N169" i="1"/>
  <c r="K169" i="1"/>
  <c r="F169" i="1"/>
  <c r="AJ168" i="1"/>
  <c r="AE168" i="1"/>
  <c r="AB168" i="1"/>
  <c r="W168" i="1"/>
  <c r="S168" i="1"/>
  <c r="N168" i="1"/>
  <c r="K168" i="1"/>
  <c r="F168" i="1"/>
  <c r="AJ167" i="1"/>
  <c r="AE167" i="1"/>
  <c r="AB167" i="1"/>
  <c r="W167" i="1"/>
  <c r="S167" i="1"/>
  <c r="N167" i="1"/>
  <c r="K167" i="1"/>
  <c r="F167" i="1"/>
  <c r="AJ166" i="1"/>
  <c r="AE166" i="1"/>
  <c r="AB166" i="1"/>
  <c r="W166" i="1"/>
  <c r="S166" i="1"/>
  <c r="N166" i="1"/>
  <c r="K166" i="1"/>
  <c r="F166" i="1"/>
  <c r="AJ165" i="1"/>
  <c r="AE165" i="1"/>
  <c r="AB165" i="1"/>
  <c r="W165" i="1"/>
  <c r="S165" i="1"/>
  <c r="N165" i="1"/>
  <c r="K165" i="1"/>
  <c r="F165" i="1"/>
  <c r="AJ164" i="1"/>
  <c r="AE164" i="1"/>
  <c r="AB164" i="1"/>
  <c r="W164" i="1"/>
  <c r="S164" i="1"/>
  <c r="N164" i="1"/>
  <c r="K164" i="1"/>
  <c r="F164" i="1"/>
  <c r="AJ163" i="1"/>
  <c r="AE163" i="1"/>
  <c r="AB163" i="1"/>
  <c r="W163" i="1"/>
  <c r="S163" i="1"/>
  <c r="N163" i="1"/>
  <c r="K163" i="1"/>
  <c r="F163" i="1"/>
  <c r="AJ162" i="1"/>
  <c r="AE162" i="1"/>
  <c r="AB162" i="1"/>
  <c r="W162" i="1"/>
  <c r="S162" i="1"/>
  <c r="N162" i="1"/>
  <c r="K162" i="1"/>
  <c r="F162" i="1"/>
  <c r="AJ161" i="1"/>
  <c r="AE161" i="1"/>
  <c r="AB161" i="1"/>
  <c r="W161" i="1"/>
  <c r="S161" i="1"/>
  <c r="N161" i="1"/>
  <c r="K161" i="1"/>
  <c r="F161" i="1"/>
  <c r="AJ160" i="1"/>
  <c r="AE160" i="1"/>
  <c r="AB160" i="1"/>
  <c r="W160" i="1"/>
  <c r="S160" i="1"/>
  <c r="N160" i="1"/>
  <c r="K160" i="1"/>
  <c r="F160" i="1"/>
  <c r="AJ159" i="1"/>
  <c r="AE159" i="1"/>
  <c r="AB159" i="1"/>
  <c r="W159" i="1"/>
  <c r="S159" i="1"/>
  <c r="N159" i="1"/>
  <c r="K159" i="1"/>
  <c r="F159" i="1"/>
  <c r="AJ158" i="1"/>
  <c r="AE158" i="1"/>
  <c r="AB158" i="1"/>
  <c r="W158" i="1"/>
  <c r="S158" i="1"/>
  <c r="N158" i="1"/>
  <c r="K158" i="1"/>
  <c r="F158" i="1"/>
  <c r="AJ157" i="1"/>
  <c r="AE157" i="1"/>
  <c r="AB157" i="1"/>
  <c r="W157" i="1"/>
  <c r="S157" i="1"/>
  <c r="N157" i="1"/>
  <c r="K157" i="1"/>
  <c r="F157" i="1"/>
  <c r="AJ156" i="1"/>
  <c r="AE156" i="1"/>
  <c r="AB156" i="1"/>
  <c r="W156" i="1"/>
  <c r="S156" i="1"/>
  <c r="N156" i="1"/>
  <c r="K156" i="1"/>
  <c r="F156" i="1"/>
  <c r="AJ155" i="1"/>
  <c r="AE155" i="1"/>
  <c r="AB155" i="1"/>
  <c r="W155" i="1"/>
  <c r="S155" i="1"/>
  <c r="N155" i="1"/>
  <c r="K155" i="1"/>
  <c r="F155" i="1"/>
  <c r="AJ154" i="1"/>
  <c r="AE154" i="1"/>
  <c r="AB154" i="1"/>
  <c r="W154" i="1"/>
  <c r="S154" i="1"/>
  <c r="N154" i="1"/>
  <c r="K154" i="1"/>
  <c r="F154" i="1"/>
  <c r="AJ153" i="1"/>
  <c r="AJ152" i="1"/>
  <c r="AJ151" i="1"/>
  <c r="AJ150" i="1"/>
  <c r="AJ149" i="1"/>
  <c r="AJ148" i="1"/>
  <c r="AJ147" i="1"/>
  <c r="AJ146" i="1"/>
  <c r="AJ145" i="1"/>
  <c r="AJ144" i="1"/>
  <c r="AJ143" i="1"/>
  <c r="AJ142" i="1"/>
  <c r="AJ141" i="1"/>
  <c r="AJ140" i="1"/>
  <c r="AJ139" i="1"/>
  <c r="AJ138" i="1"/>
  <c r="AJ137" i="1"/>
  <c r="AJ136" i="1"/>
  <c r="AJ135" i="1"/>
  <c r="AJ134" i="1"/>
  <c r="AJ133" i="1"/>
  <c r="AJ132" i="1"/>
  <c r="AJ131" i="1"/>
  <c r="AJ130" i="1"/>
  <c r="AJ129" i="1"/>
  <c r="AJ128" i="1"/>
  <c r="AJ127" i="1"/>
  <c r="AJ126" i="1"/>
  <c r="AJ125" i="1"/>
  <c r="AJ124" i="1"/>
  <c r="AJ123" i="1"/>
  <c r="AJ122" i="1"/>
  <c r="AJ121" i="1"/>
  <c r="AJ120" i="1"/>
  <c r="AJ119" i="1"/>
  <c r="AJ118" i="1"/>
  <c r="AJ117" i="1"/>
  <c r="AJ116" i="1"/>
  <c r="AJ115" i="1"/>
  <c r="AJ114" i="1"/>
  <c r="AJ113" i="1"/>
  <c r="AJ112" i="1"/>
  <c r="AJ111" i="1"/>
  <c r="AJ110" i="1"/>
  <c r="AJ109" i="1"/>
  <c r="AJ108" i="1"/>
  <c r="AJ107" i="1"/>
  <c r="AJ106" i="1"/>
  <c r="AJ105" i="1"/>
  <c r="AJ104" i="1"/>
  <c r="AJ103" i="1"/>
  <c r="AJ102" i="1"/>
  <c r="AJ101" i="1"/>
  <c r="AJ100" i="1"/>
  <c r="AJ99" i="1"/>
  <c r="AJ98" i="1"/>
  <c r="AJ97" i="1"/>
  <c r="AJ96" i="1"/>
  <c r="AJ95" i="1"/>
  <c r="AJ94" i="1"/>
  <c r="AJ93" i="1"/>
  <c r="AJ92" i="1"/>
  <c r="AJ91" i="1"/>
  <c r="AJ90" i="1"/>
  <c r="AJ89" i="1"/>
  <c r="AJ88" i="1"/>
  <c r="AJ87" i="1"/>
  <c r="AJ86" i="1"/>
  <c r="AJ85" i="1"/>
  <c r="AJ84" i="1"/>
  <c r="AJ83" i="1"/>
  <c r="AJ82" i="1"/>
  <c r="AJ81" i="1"/>
  <c r="AJ80" i="1"/>
  <c r="AJ79" i="1"/>
  <c r="AJ78" i="1"/>
  <c r="AJ77" i="1"/>
  <c r="AJ76" i="1"/>
  <c r="AJ75" i="1"/>
  <c r="AJ74" i="1"/>
  <c r="AJ73" i="1"/>
  <c r="AJ72" i="1"/>
  <c r="AJ71" i="1"/>
  <c r="AJ70" i="1"/>
  <c r="AJ69" i="1"/>
  <c r="AJ68" i="1"/>
  <c r="AJ67" i="1"/>
  <c r="AJ66" i="1"/>
  <c r="AJ65" i="1"/>
  <c r="AJ64" i="1"/>
  <c r="AJ63" i="1"/>
  <c r="AJ62" i="1"/>
  <c r="AJ61" i="1"/>
  <c r="AJ60" i="1"/>
  <c r="AJ59" i="1"/>
  <c r="AJ58" i="1"/>
  <c r="AJ57" i="1"/>
  <c r="AJ56" i="1"/>
  <c r="AJ55" i="1"/>
  <c r="AJ54" i="1"/>
  <c r="AJ53" i="1"/>
  <c r="AJ52" i="1"/>
  <c r="AJ51" i="1"/>
  <c r="AJ50" i="1"/>
  <c r="AJ49" i="1"/>
  <c r="AJ48" i="1"/>
  <c r="AJ47" i="1"/>
  <c r="AJ46" i="1"/>
  <c r="AJ45" i="1"/>
  <c r="AJ44" i="1"/>
  <c r="AJ43" i="1"/>
  <c r="AJ42" i="1"/>
  <c r="AJ41" i="1"/>
  <c r="AJ40" i="1"/>
  <c r="AJ39" i="1"/>
  <c r="AJ38" i="1"/>
  <c r="AJ37" i="1"/>
  <c r="AJ36" i="1"/>
  <c r="AJ35" i="1"/>
  <c r="AJ34" i="1"/>
  <c r="AJ33" i="1"/>
  <c r="AJ32" i="1"/>
  <c r="AJ31" i="1"/>
  <c r="AJ30" i="1"/>
  <c r="AJ29" i="1"/>
  <c r="AJ28" i="1"/>
  <c r="AJ27" i="1"/>
  <c r="AJ26" i="1"/>
  <c r="AJ25" i="1"/>
  <c r="AJ24" i="1"/>
  <c r="AJ23" i="1"/>
  <c r="AJ22" i="1"/>
  <c r="AJ21" i="1"/>
  <c r="AJ20" i="1"/>
  <c r="AJ19" i="1"/>
  <c r="AJ18" i="1"/>
  <c r="AJ17" i="1"/>
  <c r="AJ16" i="1"/>
  <c r="AJ15" i="1"/>
  <c r="AJ14" i="1"/>
  <c r="AJ13" i="1"/>
  <c r="AJ12" i="1"/>
  <c r="AJ11" i="1"/>
  <c r="AJ10" i="1"/>
  <c r="AE257" i="1" l="1"/>
  <c r="B6" i="2"/>
  <c r="B7" i="2"/>
  <c r="B8" i="2"/>
  <c r="B9" i="2"/>
  <c r="B10" i="2"/>
  <c r="B11" i="2"/>
  <c r="B12" i="2"/>
  <c r="B13" i="2"/>
  <c r="B5" i="2"/>
  <c r="B4" i="2"/>
  <c r="B18" i="2" l="1"/>
  <c r="F229" i="1"/>
  <c r="N231" i="1"/>
  <c r="W233" i="1"/>
  <c r="K233" i="1"/>
  <c r="AB231" i="1"/>
  <c r="S229" i="1"/>
  <c r="AJ228" i="1"/>
  <c r="AE229" i="1"/>
  <c r="W232" i="1"/>
  <c r="N229" i="1"/>
  <c r="W229" i="1"/>
  <c r="AJ233" i="1"/>
  <c r="W231" i="1"/>
  <c r="AE230" i="1"/>
  <c r="F231" i="1"/>
  <c r="AB228" i="1"/>
  <c r="AE231" i="1"/>
  <c r="K230" i="1"/>
  <c r="AE232" i="1"/>
  <c r="N233" i="1"/>
  <c r="N228" i="1"/>
  <c r="W228" i="1"/>
  <c r="N230" i="1"/>
  <c r="K232" i="1"/>
  <c r="K229" i="1"/>
  <c r="AE233" i="1"/>
  <c r="N232" i="1"/>
  <c r="W230" i="1"/>
  <c r="AE228" i="1"/>
  <c r="C7" i="2" l="1"/>
  <c r="AJ231" i="1"/>
  <c r="AB230" i="1"/>
  <c r="F230" i="1"/>
  <c r="AJ230" i="1"/>
  <c r="S233" i="1"/>
  <c r="S228" i="1"/>
  <c r="F232" i="1"/>
  <c r="AJ232" i="1"/>
  <c r="S231" i="1"/>
  <c r="K228" i="1"/>
  <c r="AB232" i="1"/>
  <c r="S230" i="1"/>
  <c r="F228" i="1"/>
  <c r="AB229" i="1"/>
  <c r="AJ229" i="1"/>
  <c r="F233" i="1"/>
  <c r="AB233" i="1"/>
  <c r="B14" i="2"/>
  <c r="K231" i="1"/>
  <c r="S232" i="1"/>
  <c r="B19" i="2" l="1"/>
  <c r="B20" i="2"/>
  <c r="AD284" i="1"/>
  <c r="AD285" i="1" s="1"/>
  <c r="C4" i="2"/>
  <c r="C5" i="2"/>
  <c r="C6" i="2"/>
  <c r="C18" i="2" l="1"/>
  <c r="AA284" i="1"/>
  <c r="AA285" i="1" s="1"/>
  <c r="R284" i="1"/>
  <c r="R285" i="1" s="1"/>
  <c r="AJ238" i="1"/>
  <c r="AJ240" i="1"/>
  <c r="AJ234" i="1"/>
  <c r="AJ237" i="1"/>
  <c r="AJ239" i="1"/>
  <c r="AJ235" i="1"/>
  <c r="AJ236" i="1"/>
  <c r="C9" i="2" l="1"/>
  <c r="C13" i="2"/>
  <c r="C8" i="2"/>
  <c r="C12" i="2"/>
  <c r="C14" i="2"/>
  <c r="C11" i="2"/>
  <c r="C10" i="2"/>
  <c r="C19" i="2" l="1"/>
  <c r="C20" i="2"/>
  <c r="C21" i="2"/>
  <c r="F257" i="1" l="1"/>
  <c r="E270" i="1" l="1"/>
  <c r="E284" i="1"/>
  <c r="E285" i="1" s="1"/>
  <c r="K257" i="1"/>
  <c r="J284" i="1" l="1"/>
  <c r="J285" i="1" s="1"/>
  <c r="N257" i="1"/>
  <c r="M284" i="1" l="1"/>
  <c r="M285" i="1" s="1"/>
  <c r="W257" i="1"/>
  <c r="AJ270" i="1" l="1"/>
  <c r="F8" i="2" s="1"/>
  <c r="E14" i="2"/>
  <c r="E12" i="2"/>
  <c r="E9" i="2"/>
  <c r="E13" i="2"/>
  <c r="E10" i="2"/>
  <c r="E11" i="2"/>
  <c r="F19" i="2" l="1"/>
  <c r="F20" i="2"/>
  <c r="V284" i="1"/>
  <c r="V285" i="1" s="1"/>
  <c r="E8" i="2"/>
  <c r="E19" i="2" l="1"/>
  <c r="E20" i="2"/>
  <c r="F21" i="2" s="1"/>
  <c r="C27" i="3"/>
  <c r="AJ278" i="1"/>
  <c r="J2" i="1" s="1"/>
  <c r="J4" i="1" s="1"/>
  <c r="J5" i="1" s="1"/>
  <c r="D21" i="2"/>
  <c r="E21" i="2" l="1"/>
  <c r="N278" i="5" l="1"/>
  <c r="I2" i="5" s="1"/>
  <c r="I4" i="5" s="1"/>
  <c r="I5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<sst xmlns="http://schemas.openxmlformats.org/spreadsheetml/2006/main" count="356" uniqueCount="138">
  <si>
    <t>Legend</t>
  </si>
  <si>
    <t>(No Fill) = Actuals</t>
  </si>
  <si>
    <t>Green = Redistributed Actuals</t>
  </si>
  <si>
    <t>Change:</t>
  </si>
  <si>
    <t>Teal Blue = Forecast</t>
  </si>
  <si>
    <t>% Change:</t>
  </si>
  <si>
    <t>Orange = Target Year Volume</t>
  </si>
  <si>
    <t>Date</t>
  </si>
  <si>
    <t>Aluminum - Returns</t>
  </si>
  <si>
    <t>Bag in Box Over 1 L - Returns</t>
  </si>
  <si>
    <t>Bi-metal 0 -1  L - Sales</t>
  </si>
  <si>
    <t>Bi-metal 0 -1  L - Returns</t>
  </si>
  <si>
    <t>Bi-metal 0 -1  L - Return Rate</t>
  </si>
  <si>
    <t>Bi-metal Over 1 L - Returns</t>
  </si>
  <si>
    <t>Drink Pouches 0 - 1 L - Returns</t>
  </si>
  <si>
    <t>Gable 0 - 1 L - Sales</t>
  </si>
  <si>
    <t>Gable 0 - 1 L - Returns</t>
  </si>
  <si>
    <t>Gable 0 - 1 L - Return Rate</t>
  </si>
  <si>
    <t>Gable Over 1 L - Sales</t>
  </si>
  <si>
    <t>Gable Over 1 L - Returns</t>
  </si>
  <si>
    <t>Gable Over 1 L - Return Rate</t>
  </si>
  <si>
    <t>Glass 0 to 1 L - Returns</t>
  </si>
  <si>
    <t>Glass Over 1 L - Returns</t>
  </si>
  <si>
    <t>HDPE  - Sales</t>
  </si>
  <si>
    <t>HDPE  - Returns</t>
  </si>
  <si>
    <t>HDPE  - Return Rate</t>
  </si>
  <si>
    <t>Industry Standard Bottle - Returns</t>
  </si>
  <si>
    <t>Liquor and Wine Ceramics - Sales</t>
  </si>
  <si>
    <t>Liquor and Wine Ceramics - Returns</t>
  </si>
  <si>
    <t>Liquor and Wine Ceramics - Return Rate</t>
  </si>
  <si>
    <t>Other Pl. 0 - 1 L - Returns</t>
  </si>
  <si>
    <t>Other Pl. Over 1 L - Returns</t>
  </si>
  <si>
    <t>PET 0 - 1 L - Sales</t>
  </si>
  <si>
    <t>PET 0 - 1 L - Returns</t>
  </si>
  <si>
    <t>PET 0 - 1 L - Return Rate</t>
  </si>
  <si>
    <t>PET Over 1 L - Sales</t>
  </si>
  <si>
    <t>PET Over 1 L - Returns</t>
  </si>
  <si>
    <t>PET Over 1 L - Return Rate</t>
  </si>
  <si>
    <t>Plastic one-way keg over 1L - Returns</t>
  </si>
  <si>
    <t>Tetra 0 - 1 L - Returns</t>
  </si>
  <si>
    <t>Tetra Over 1 L - Returns</t>
  </si>
  <si>
    <t>Steam Whistle, Miller Genuine Draft, Sleemans, Mooshead - Returns</t>
  </si>
  <si>
    <t>All Returns</t>
  </si>
  <si>
    <t>May</t>
  </si>
  <si>
    <t>Forecast With COVID-19 Adjustment</t>
  </si>
  <si>
    <t>Total Volume</t>
  </si>
  <si>
    <t>Month</t>
  </si>
  <si>
    <t>2019-20</t>
  </si>
  <si>
    <t>Apr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</si>
  <si>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</si>
  <si>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</si>
  <si>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</si>
  <si>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</si>
  <si>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</si>
  <si>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</si>
  <si>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</si>
  <si>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</si>
  <si>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</si>
  <si>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</si>
  <si>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Total</t>
  </si>
  <si>
    <t>Green: Monthly Volumes, Adjusted by Previous' 5 Years Average Monthly Percentage</t>
  </si>
  <si>
    <t>Teal Blue: Forecast</t>
  </si>
  <si>
    <t>Orange: Target Year Forecast</t>
  </si>
  <si>
    <t>Forecast Group</t>
  </si>
  <si>
    <t>Container Stream</t>
  </si>
  <si>
    <t>Aluminum 0 - 1 Litre</t>
  </si>
  <si>
    <t>Bag in Box Over 1 Litre</t>
  </si>
  <si>
    <t>Bi-Metal 0 - 1 Litre</t>
  </si>
  <si>
    <t>Bi-Metal Over 1 Litre</t>
  </si>
  <si>
    <t>Drink Pouch 0 - 1 Litre</t>
  </si>
  <si>
    <t>Gable Top 0 - 1 Litre</t>
  </si>
  <si>
    <t>Gable Top Over 1 Litre</t>
  </si>
  <si>
    <t>Glass 0 - 1 Litre</t>
  </si>
  <si>
    <t>Glass Over 1 Litre</t>
  </si>
  <si>
    <t>HDPE Plastics Natural Over 1 Litre</t>
  </si>
  <si>
    <t>Industry Standard Bottle</t>
  </si>
  <si>
    <t>Liquor and Wine Ceramics</t>
  </si>
  <si>
    <t>Molson Coors MGD Refillable 355ml</t>
  </si>
  <si>
    <t>Moosehead</t>
  </si>
  <si>
    <t>Other Plastics 0 - 1 Litre</t>
  </si>
  <si>
    <t>Other Plastics Over 1 Litre</t>
  </si>
  <si>
    <t>PET 0 - 1 Litre</t>
  </si>
  <si>
    <t>PET Over 1 Litre</t>
  </si>
  <si>
    <t>Plastic One-Way Keg Over 1 Litre</t>
  </si>
  <si>
    <t>Sleemans Refillable</t>
  </si>
  <si>
    <t>Specialty Containers</t>
  </si>
  <si>
    <t>Steam Whistle Refillable</t>
  </si>
  <si>
    <t>Tetra Brik 0 - 1 Litre</t>
  </si>
  <si>
    <t>Tetra Brik Over 1 Litre</t>
  </si>
  <si>
    <t>2020-21</t>
  </si>
  <si>
    <t>Target Year Forecast</t>
  </si>
  <si>
    <t>2021-22</t>
  </si>
  <si>
    <t>Difference</t>
  </si>
  <si>
    <t>Difference (%)</t>
  </si>
  <si>
    <t>Differences by Container Stream (FYI)</t>
  </si>
  <si>
    <t>Target Year Returns
(May '23-Apr '24):</t>
  </si>
  <si>
    <t>Previous Year Actuals (ending in April):</t>
  </si>
  <si>
    <t>2022-2023 (actual)</t>
  </si>
  <si>
    <t>2023-2024 (forecast)</t>
  </si>
  <si>
    <t>May-Aug</t>
  </si>
  <si>
    <t>Sep-Apr</t>
  </si>
  <si>
    <t>2023-24</t>
  </si>
  <si>
    <t>2023-24*</t>
  </si>
  <si>
    <t>2022-23</t>
  </si>
  <si>
    <t>Updated w Aug 2023 data</t>
  </si>
  <si>
    <t>2022 CY Volume</t>
  </si>
  <si>
    <t>Actual Returns
(May '23-Apr '24):</t>
  </si>
  <si>
    <t>Actual Target Year Volume
(from AUR24 values)</t>
  </si>
  <si>
    <t>HCR2025 DCA Methodology Forecast: 8 months</t>
  </si>
  <si>
    <t>Variance DCA 8 months vs Actuals</t>
  </si>
  <si>
    <t>Variance %</t>
  </si>
  <si>
    <t>HCR2025 DCA Methodology Forecast: 3 months</t>
  </si>
  <si>
    <t>Variance DCA 3 months vs Actuals</t>
  </si>
  <si>
    <t>HCR2025 ABDA Methodology Forecast: 8 months</t>
  </si>
  <si>
    <t>Variance ABDA 8 months vs Actuals</t>
  </si>
  <si>
    <t>HCR2025 ABDA Methodology Forecast: 3 months</t>
  </si>
  <si>
    <t>Variance ABDA 3 months vs Actuals</t>
  </si>
  <si>
    <t>Drink Pouches 0 - 1 L - Sales</t>
  </si>
  <si>
    <t>Drink Pouches 0 - 1 L - Return Rate</t>
  </si>
  <si>
    <t>Industry Standard Bottle - Sales</t>
  </si>
  <si>
    <t>Industry Standard Bottle - Return Rate</t>
  </si>
  <si>
    <t>Plastic one-way keg over 1L - Sales</t>
  </si>
  <si>
    <t>Plastic one-way keg over 1L - Return Rate</t>
  </si>
  <si>
    <t>Tetra 0 - 1 L - Sales</t>
  </si>
  <si>
    <t>Tetra 0 - 1 L - Return Rate</t>
  </si>
  <si>
    <t>Revenue Requirement</t>
  </si>
  <si>
    <t>Change in Revenue Requirement</t>
  </si>
  <si>
    <t>Average HC</t>
  </si>
  <si>
    <t>Gain (Lost) HCs - containers not returned</t>
  </si>
  <si>
    <t>Gain (Lost) HCs - diff HCs on containers turned in</t>
  </si>
  <si>
    <t>Net gain (loss)</t>
  </si>
  <si>
    <t>*Beer actuals combined in Molson reporting</t>
  </si>
  <si>
    <t>Total, minus special beer</t>
  </si>
  <si>
    <t>Absolute variance, minus special beer</t>
  </si>
  <si>
    <t>*Beer forecasting done in simplified methodology applying volumes to Molson in modeling in the Schedules</t>
  </si>
  <si>
    <t>Change in volume (no beer)</t>
  </si>
  <si>
    <t>Target Year Volume (AUR Forecast)</t>
  </si>
  <si>
    <t>Above value should have been negative, not positive, and is corrected in the summary documents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</si>
</sst>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  <numFmt numFmtId="166" formatCode="0.0%"/>
    <numFmt numFmtId="167" formatCode="_-* #,##0.000_-;\-* #,##0.000_-;_-* &quot;-&quot;??_-;_-@_-"/>
  </numFmts>
  <fonts count="18" x14ac:knownFonts="1">
    <font>
      <sz val="11"/>
      <color theme="1"/>
      <name val="Segoe UI Semilight"/>
      <family val="2"/>
      <scheme val="minor"/>
    </font>
    <font>
      <sz val="11"/>
      <color theme="1"/>
      <name val="Segoe UI Semilight"/>
      <family val="2"/>
      <scheme val="minor"/>
    </font>
    <font>
      <b/>
      <u/>
      <sz val="8"/>
      <color theme="1"/>
      <name val="Segoe UI Semilight"/>
      <family val="2"/>
    </font>
    <font>
      <sz val="8"/>
      <color theme="1"/>
      <name val="Segoe UI Semilight"/>
      <family val="2"/>
    </font>
    <font>
      <b/>
      <sz val="8"/>
      <color theme="1"/>
      <name val="Segoe UI Semilight"/>
      <family val="2"/>
    </font>
    <font>
      <b/>
      <sz val="8"/>
      <name val="Segoe UI Semilight"/>
      <family val="2"/>
    </font>
    <font>
      <sz val="8"/>
      <name val="Segoe UI Semilight"/>
      <family val="2"/>
    </font>
    <font>
      <b/>
      <sz val="11"/>
      <color theme="1"/>
      <name val="Segoe UI Semilight"/>
      <family val="2"/>
    </font>
    <font>
      <sz val="10"/>
      <color theme="1"/>
      <name val="Segoe UI Semilight"/>
      <family val="2"/>
    </font>
    <font>
      <b/>
      <sz val="10"/>
      <color theme="1"/>
      <name val="Segoe UI Semilight"/>
      <family val="2"/>
    </font>
    <font>
      <b/>
      <sz val="10"/>
      <color rgb="FFFFFFFF"/>
      <name val="Segoe UI Semilight"/>
      <family val="2"/>
    </font>
    <font>
      <sz val="10"/>
      <color theme="0"/>
      <name val="Segoe UI Semilight"/>
      <family val="2"/>
    </font>
    <font>
      <sz val="8"/>
      <color theme="0"/>
      <name val="Segoe UI Semilight"/>
      <family val="2"/>
    </font>
    <font>
      <sz val="8"/>
      <name val="Segoe UI Semilight"/>
      <family val="2"/>
      <scheme val="minor"/>
    </font>
    <font>
      <sz val="10"/>
      <name val="Segoe UI Semilight"/>
      <family val="2"/>
    </font>
    <font>
      <sz val="11"/>
      <color theme="1"/>
      <name val="Calibri"/>
      <family val="2"/>
    </font>
    <font>
      <b/>
      <sz val="10"/>
      <color rgb="FFFFFFFF"/>
      <name val="Segoe UI Semibold"/>
      <family val="2"/>
      <scheme val="major"/>
    </font>
    <font>
      <b/>
      <sz val="10"/>
      <color theme="1"/>
      <name val="Segoe UI Semibold"/>
      <family val="2"/>
      <scheme val="major"/>
    </font>
  </fonts>
  <fills count="12">
    <fill>
      <patternFill patternType="none"/>
    </fill>
    <fill>
      <patternFill patternType="gray125"/>
    </fill>
    <fill>
      <patternFill patternType="solid">
        <fgColor rgb="FFEF5A27"/>
        <bgColor indexed="64"/>
      </patternFill>
    </fill>
    <fill>
      <patternFill patternType="solid">
        <fgColor rgb="FF035244"/>
        <bgColor indexed="64"/>
      </patternFill>
    </fill>
    <fill>
      <patternFill patternType="solid">
        <fgColor rgb="FF107F8A"/>
        <bgColor indexed="64"/>
      </patternFill>
    </fill>
    <fill>
      <patternFill patternType="solid">
        <fgColor rgb="FF0C33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249977111117893"/>
        <bgColor indexed="64"/>
      </patternFill>
    </fill>
    <fill>
      <patternFill patternType="solid">
        <fgColor theme="4" tint="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107F8A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1" applyNumberFormat="1" applyFont="1" applyFill="1"/>
    <xf numFmtId="0" fontId="4" fillId="0" borderId="0" xfId="0" applyFont="1" applyAlignment="1">
      <alignment horizontal="left"/>
    </xf>
    <xf numFmtId="165" fontId="3" fillId="2" borderId="0" xfId="0" applyNumberFormat="1" applyFont="1" applyFill="1"/>
    <xf numFmtId="165" fontId="3" fillId="0" borderId="0" xfId="1" applyNumberFormat="1" applyFont="1"/>
    <xf numFmtId="0" fontId="3" fillId="3" borderId="0" xfId="0" applyFont="1" applyFill="1"/>
    <xf numFmtId="165" fontId="3" fillId="0" borderId="0" xfId="0" applyNumberFormat="1" applyFont="1"/>
    <xf numFmtId="0" fontId="3" fillId="4" borderId="0" xfId="0" applyFont="1" applyFill="1"/>
    <xf numFmtId="0" fontId="3" fillId="2" borderId="0" xfId="0" applyFont="1" applyFill="1"/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right"/>
    </xf>
    <xf numFmtId="165" fontId="3" fillId="0" borderId="0" xfId="1" applyNumberFormat="1" applyFont="1" applyFill="1"/>
    <xf numFmtId="0" fontId="3" fillId="0" borderId="0" xfId="0" applyFont="1" applyAlignment="1">
      <alignment wrapText="1"/>
    </xf>
    <xf numFmtId="165" fontId="3" fillId="0" borderId="0" xfId="1" applyNumberFormat="1" applyFont="1" applyFill="1" applyAlignment="1">
      <alignment wrapText="1"/>
    </xf>
    <xf numFmtId="165" fontId="3" fillId="0" borderId="0" xfId="0" applyNumberFormat="1" applyFont="1" applyAlignment="1">
      <alignment wrapText="1"/>
    </xf>
    <xf numFmtId="164" fontId="6" fillId="0" borderId="0" xfId="1" applyNumberFormat="1" applyFont="1" applyFill="1"/>
    <xf numFmtId="9" fontId="6" fillId="0" borderId="0" xfId="2" applyFont="1" applyFill="1"/>
    <xf numFmtId="165" fontId="6" fillId="0" borderId="0" xfId="1" applyNumberFormat="1" applyFont="1" applyFill="1"/>
    <xf numFmtId="14" fontId="4" fillId="0" borderId="0" xfId="0" applyNumberFormat="1" applyFont="1" applyAlignment="1">
      <alignment horizontal="right"/>
    </xf>
    <xf numFmtId="9" fontId="3" fillId="0" borderId="0" xfId="2" applyFont="1" applyFill="1"/>
    <xf numFmtId="14" fontId="5" fillId="3" borderId="0" xfId="0" applyNumberFormat="1" applyFont="1" applyFill="1" applyAlignment="1">
      <alignment horizontal="right"/>
    </xf>
    <xf numFmtId="165" fontId="3" fillId="3" borderId="0" xfId="1" applyNumberFormat="1" applyFont="1" applyFill="1"/>
    <xf numFmtId="9" fontId="6" fillId="3" borderId="0" xfId="2" applyFont="1" applyFill="1"/>
    <xf numFmtId="165" fontId="3" fillId="3" borderId="0" xfId="0" applyNumberFormat="1" applyFont="1" applyFill="1"/>
    <xf numFmtId="14" fontId="5" fillId="4" borderId="0" xfId="0" applyNumberFormat="1" applyFont="1" applyFill="1" applyAlignment="1">
      <alignment horizontal="right"/>
    </xf>
    <xf numFmtId="165" fontId="3" fillId="4" borderId="0" xfId="1" applyNumberFormat="1" applyFont="1" applyFill="1"/>
    <xf numFmtId="9" fontId="3" fillId="4" borderId="0" xfId="2" applyFont="1" applyFill="1"/>
    <xf numFmtId="0" fontId="4" fillId="2" borderId="0" xfId="0" applyFont="1" applyFill="1" applyAlignment="1">
      <alignment wrapText="1"/>
    </xf>
    <xf numFmtId="165" fontId="4" fillId="2" borderId="0" xfId="0" applyNumberFormat="1" applyFont="1" applyFill="1"/>
    <xf numFmtId="0" fontId="4" fillId="2" borderId="0" xfId="0" applyFont="1" applyFill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Continuous"/>
    </xf>
    <xf numFmtId="0" fontId="9" fillId="0" borderId="0" xfId="0" applyFont="1"/>
    <xf numFmtId="0" fontId="9" fillId="0" borderId="0" xfId="0" applyFont="1" applyAlignment="1">
      <alignment horizontal="right"/>
    </xf>
    <xf numFmtId="165" fontId="8" fillId="0" borderId="0" xfId="1" applyNumberFormat="1" applyFont="1"/>
    <xf numFmtId="165" fontId="8" fillId="4" borderId="0" xfId="1" applyNumberFormat="1" applyFont="1" applyFill="1"/>
    <xf numFmtId="165" fontId="8" fillId="0" borderId="0" xfId="0" applyNumberFormat="1" applyFont="1"/>
    <xf numFmtId="165" fontId="8" fillId="2" borderId="0" xfId="0" applyNumberFormat="1" applyFont="1" applyFill="1"/>
    <xf numFmtId="0" fontId="8" fillId="3" borderId="0" xfId="0" applyFont="1" applyFill="1"/>
    <xf numFmtId="0" fontId="8" fillId="2" borderId="0" xfId="0" applyFont="1" applyFill="1"/>
    <xf numFmtId="0" fontId="10" fillId="5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165" fontId="8" fillId="0" borderId="1" xfId="1" applyNumberFormat="1" applyFont="1" applyBorder="1" applyAlignment="1">
      <alignment vertical="center"/>
    </xf>
    <xf numFmtId="165" fontId="9" fillId="0" borderId="0" xfId="0" applyNumberFormat="1" applyFont="1"/>
    <xf numFmtId="165" fontId="8" fillId="0" borderId="0" xfId="1" applyNumberFormat="1" applyFont="1" applyFill="1"/>
    <xf numFmtId="166" fontId="8" fillId="0" borderId="0" xfId="2" applyNumberFormat="1" applyFont="1"/>
    <xf numFmtId="166" fontId="3" fillId="0" borderId="0" xfId="2" applyNumberFormat="1" applyFont="1"/>
    <xf numFmtId="0" fontId="11" fillId="3" borderId="0" xfId="0" applyFont="1" applyFill="1"/>
    <xf numFmtId="165" fontId="11" fillId="3" borderId="0" xfId="0" applyNumberFormat="1" applyFont="1" applyFill="1"/>
    <xf numFmtId="165" fontId="11" fillId="3" borderId="0" xfId="1" applyNumberFormat="1" applyFont="1" applyFill="1"/>
    <xf numFmtId="0" fontId="11" fillId="4" borderId="0" xfId="0" applyFont="1" applyFill="1"/>
    <xf numFmtId="165" fontId="11" fillId="4" borderId="0" xfId="0" applyNumberFormat="1" applyFont="1" applyFill="1"/>
    <xf numFmtId="165" fontId="11" fillId="4" borderId="0" xfId="1" applyNumberFormat="1" applyFont="1" applyFill="1"/>
    <xf numFmtId="0" fontId="12" fillId="3" borderId="0" xfId="0" applyFont="1" applyFill="1"/>
    <xf numFmtId="0" fontId="12" fillId="4" borderId="0" xfId="0" applyFont="1" applyFill="1"/>
    <xf numFmtId="165" fontId="14" fillId="0" borderId="0" xfId="0" applyNumberFormat="1" applyFont="1"/>
    <xf numFmtId="165" fontId="8" fillId="0" borderId="1" xfId="1" applyNumberFormat="1" applyFont="1" applyFill="1" applyBorder="1" applyAlignment="1">
      <alignment vertical="center"/>
    </xf>
    <xf numFmtId="164" fontId="3" fillId="0" borderId="0" xfId="0" applyNumberFormat="1" applyFont="1"/>
    <xf numFmtId="0" fontId="4" fillId="0" borderId="0" xfId="0" applyFont="1"/>
    <xf numFmtId="164" fontId="6" fillId="0" borderId="0" xfId="3" applyNumberFormat="1" applyFont="1" applyFill="1"/>
    <xf numFmtId="165" fontId="3" fillId="0" borderId="0" xfId="3" applyNumberFormat="1" applyFont="1"/>
    <xf numFmtId="165" fontId="3" fillId="6" borderId="0" xfId="3" applyNumberFormat="1" applyFont="1" applyFill="1"/>
    <xf numFmtId="166" fontId="3" fillId="0" borderId="0" xfId="2" applyNumberFormat="1" applyFont="1" applyFill="1"/>
    <xf numFmtId="165" fontId="3" fillId="0" borderId="0" xfId="3" applyNumberFormat="1" applyFont="1" applyFill="1"/>
    <xf numFmtId="0" fontId="16" fillId="7" borderId="0" xfId="0" applyFont="1" applyFill="1" applyAlignment="1">
      <alignment horizontal="center" vertical="center" wrapText="1"/>
    </xf>
    <xf numFmtId="0" fontId="16" fillId="8" borderId="0" xfId="0" applyFont="1" applyFill="1" applyAlignment="1">
      <alignment horizontal="center" vertical="center" wrapText="1"/>
    </xf>
    <xf numFmtId="165" fontId="8" fillId="0" borderId="1" xfId="1" quotePrefix="1" applyNumberFormat="1" applyFont="1" applyBorder="1" applyAlignment="1">
      <alignment vertical="center"/>
    </xf>
    <xf numFmtId="166" fontId="8" fillId="0" borderId="1" xfId="2" quotePrefix="1" applyNumberFormat="1" applyFont="1" applyBorder="1" applyAlignment="1">
      <alignment vertical="center"/>
    </xf>
    <xf numFmtId="166" fontId="9" fillId="0" borderId="1" xfId="2" quotePrefix="1" applyNumberFormat="1" applyFont="1" applyBorder="1" applyAlignment="1">
      <alignment vertical="center"/>
    </xf>
    <xf numFmtId="0" fontId="16" fillId="9" borderId="0" xfId="0" applyFont="1" applyFill="1" applyAlignment="1">
      <alignment horizontal="center" vertical="center" wrapText="1"/>
    </xf>
    <xf numFmtId="165" fontId="3" fillId="10" borderId="0" xfId="1" applyNumberFormat="1" applyFont="1" applyFill="1"/>
    <xf numFmtId="165" fontId="6" fillId="3" borderId="0" xfId="1" applyNumberFormat="1" applyFont="1" applyFill="1"/>
    <xf numFmtId="165" fontId="4" fillId="2" borderId="0" xfId="1" applyNumberFormat="1" applyFont="1" applyFill="1"/>
    <xf numFmtId="9" fontId="3" fillId="0" borderId="0" xfId="2" applyFont="1"/>
    <xf numFmtId="165" fontId="3" fillId="11" borderId="0" xfId="1" applyNumberFormat="1" applyFont="1" applyFill="1"/>
    <xf numFmtId="44" fontId="8" fillId="0" borderId="0" xfId="4" applyFont="1"/>
    <xf numFmtId="167" fontId="8" fillId="0" borderId="0" xfId="1" applyNumberFormat="1" applyFont="1"/>
    <xf numFmtId="165" fontId="9" fillId="0" borderId="0" xfId="1" applyNumberFormat="1" applyFont="1"/>
    <xf numFmtId="0" fontId="17" fillId="0" borderId="0" xfId="0" applyFont="1"/>
    <xf numFmtId="166" fontId="9" fillId="0" borderId="0" xfId="2" quotePrefix="1" applyNumberFormat="1" applyFont="1" applyBorder="1" applyAlignment="1">
      <alignment vertical="center"/>
    </xf>
    <xf numFmtId="43" fontId="9" fillId="0" borderId="0" xfId="0" applyNumberFormat="1" applyFont="1"/>
    <xf numFmtId="0" fontId="8" fillId="6" borderId="0" xfId="0" applyFont="1" applyFill="1"/>
    <xf numFmtId="165" fontId="8" fillId="6" borderId="0" xfId="1" applyNumberFormat="1" applyFont="1" applyFill="1"/>
  </cellXfs>
  <cellStyles count="5">
    <cellStyle name="Comma" xfId="1" builtinId="3"/>
    <cellStyle name="Comma 2" xfId="3" xr:uid="{CCE59780-E0A2-4F09-9E29-0CE4585C9FA4}"/>
    <cellStyle name="Currency" xfId="4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107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 Semilight" panose="020B0402040204020203" pitchFamily="34" charset="0"/>
                <a:ea typeface="+mn-ea"/>
                <a:cs typeface="Segoe UI Semilight" panose="020B0402040204020203" pitchFamily="34" charset="0"/>
              </a:defRPr>
            </a:pPr>
            <a:r>
              <a:rPr lang="en-CA"/>
              <a:t>Year over Year Monthly Returns, Forecast Adjusts for COVID-19 Disruption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egoe UI Semilight" panose="020B0402040204020203" pitchFamily="34" charset="0"/>
              <a:ea typeface="+mn-ea"/>
              <a:cs typeface="Segoe UI Semilight" panose="020B0402040204020203" pitchFamily="34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Chart!$B$2:$B$3</c:f>
              <c:strCache>
                <c:ptCount val="2"/>
                <c:pt idx="0">
                  <c:v>Total Volume</c:v>
                </c:pt>
                <c:pt idx="1">
                  <c:v>2019-20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Chart!$A$4:$A$15</c:f>
              <c:strCache>
                <c:ptCount val="12"/>
                <c:pt idx="0">
                  <c:v>May</c:v>
                </c:pt>
                <c:pt idx="1">
                  <c:v>Jun</c:v>
                </c:pt>
                <c:pt idx="2">
                  <c:v>Jul</c:v>
                </c:pt>
                <c:pt idx="3">
                  <c:v>Aug</c:v>
                </c:pt>
                <c:pt idx="4">
                  <c:v>Sep</c:v>
                </c:pt>
                <c:pt idx="5">
                  <c:v>Oct</c:v>
                </c:pt>
                <c:pt idx="6">
                  <c:v>Nov</c:v>
                </c:pt>
                <c:pt idx="7">
                  <c:v>Dec</c:v>
                </c:pt>
                <c:pt idx="8">
                  <c:v>Jan</c:v>
                </c:pt>
                <c:pt idx="9">
                  <c:v>Feb</c:v>
                </c:pt>
                <c:pt idx="10">
                  <c:v>Mar</c:v>
                </c:pt>
                <c:pt idx="11">
                  <c:v>Apr</c:v>
                </c:pt>
              </c:strCache>
            </c:strRef>
          </c:cat>
          <c:val>
            <c:numRef>
              <c:f>Chart!$B$4:$B$15</c:f>
              <c:numCache>
                <c:formatCode>_-* #,##0_-;\-* #,##0_-;_-* "-"??_-;_-@_-</c:formatCode>
                <c:ptCount val="12"/>
                <c:pt idx="0">
                  <c:v>185610141</c:v>
                </c:pt>
                <c:pt idx="1">
                  <c:v>173374177</c:v>
                </c:pt>
                <c:pt idx="2">
                  <c:v>204106724</c:v>
                </c:pt>
                <c:pt idx="3">
                  <c:v>193129991</c:v>
                </c:pt>
                <c:pt idx="4">
                  <c:v>175757291</c:v>
                </c:pt>
                <c:pt idx="5">
                  <c:v>170092748</c:v>
                </c:pt>
                <c:pt idx="6">
                  <c:v>138004859</c:v>
                </c:pt>
                <c:pt idx="7">
                  <c:v>128220736</c:v>
                </c:pt>
                <c:pt idx="8">
                  <c:v>153994255</c:v>
                </c:pt>
                <c:pt idx="9">
                  <c:v>136270444</c:v>
                </c:pt>
                <c:pt idx="10">
                  <c:v>159248947.39290792</c:v>
                </c:pt>
                <c:pt idx="11">
                  <c:v>172756868.74303436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9-44EF-9804-8F17F7A1A99D}"/>
            </c:ext>
          </c:extLst>
        </c:ser>
        <c:ser>
          <c:idx val="2"/>
          <c:order val="1"/>
          <c:tx>
            <c:strRef>
              <c:f>Chart!$C$2:$C$3</c:f>
              <c:strCache>
                <c:ptCount val="2"/>
                <c:pt idx="0">
                  <c:v>Total Volume</c:v>
                </c:pt>
                <c:pt idx="1">
                  <c:v>2020-21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Chart!$A$4:$A$15</c:f>
              <c:strCache>
                <c:ptCount val="12"/>
                <c:pt idx="0">
                  <c:v>May</c:v>
                </c:pt>
                <c:pt idx="1">
                  <c:v>Jun</c:v>
                </c:pt>
                <c:pt idx="2">
                  <c:v>Jul</c:v>
                </c:pt>
                <c:pt idx="3">
                  <c:v>Aug</c:v>
                </c:pt>
                <c:pt idx="4">
                  <c:v>Sep</c:v>
                </c:pt>
                <c:pt idx="5">
                  <c:v>Oct</c:v>
                </c:pt>
                <c:pt idx="6">
                  <c:v>Nov</c:v>
                </c:pt>
                <c:pt idx="7">
                  <c:v>Dec</c:v>
                </c:pt>
                <c:pt idx="8">
                  <c:v>Jan</c:v>
                </c:pt>
                <c:pt idx="9">
                  <c:v>Feb</c:v>
                </c:pt>
                <c:pt idx="10">
                  <c:v>Mar</c:v>
                </c:pt>
                <c:pt idx="11">
                  <c:v>Apr</c:v>
                </c:pt>
              </c:strCache>
            </c:strRef>
          </c:cat>
          <c:val>
            <c:numRef>
              <c:f>Chart!$C$4:$C$15</c:f>
              <c:numCache>
                <c:formatCode>_-* #,##0_-;\-* #,##0_-;_-* "-"??_-;_-@_-</c:formatCode>
                <c:ptCount val="12"/>
                <c:pt idx="0">
                  <c:v>187186489.7161209</c:v>
                </c:pt>
                <c:pt idx="1">
                  <c:v>175978495.38731378</c:v>
                </c:pt>
                <c:pt idx="2">
                  <c:v>197193838.3022888</c:v>
                </c:pt>
                <c:pt idx="3">
                  <c:v>190390903.45833415</c:v>
                </c:pt>
                <c:pt idx="4">
                  <c:v>198483163</c:v>
                </c:pt>
                <c:pt idx="5">
                  <c:v>174367442</c:v>
                </c:pt>
                <c:pt idx="6">
                  <c:v>147695109</c:v>
                </c:pt>
                <c:pt idx="7">
                  <c:v>130069624</c:v>
                </c:pt>
                <c:pt idx="8">
                  <c:v>161913907</c:v>
                </c:pt>
                <c:pt idx="9">
                  <c:v>122190897</c:v>
                </c:pt>
                <c:pt idx="10">
                  <c:v>192680856</c:v>
                </c:pt>
                <c:pt idx="11">
                  <c:v>186737754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31-4668-9DE8-B9BD72111881}"/>
            </c:ext>
          </c:extLst>
        </c:ser>
        <c:ser>
          <c:idx val="3"/>
          <c:order val="2"/>
          <c:tx>
            <c:strRef>
              <c:f>Chart!$D$2:$D$3</c:f>
              <c:strCache>
                <c:ptCount val="2"/>
                <c:pt idx="0">
                  <c:v>Total Volume</c:v>
                </c:pt>
                <c:pt idx="1">
                  <c:v>2021-22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Chart!$A$4:$A$15</c:f>
              <c:strCache>
                <c:ptCount val="12"/>
                <c:pt idx="0">
                  <c:v>May</c:v>
                </c:pt>
                <c:pt idx="1">
                  <c:v>Jun</c:v>
                </c:pt>
                <c:pt idx="2">
                  <c:v>Jul</c:v>
                </c:pt>
                <c:pt idx="3">
                  <c:v>Aug</c:v>
                </c:pt>
                <c:pt idx="4">
                  <c:v>Sep</c:v>
                </c:pt>
                <c:pt idx="5">
                  <c:v>Oct</c:v>
                </c:pt>
                <c:pt idx="6">
                  <c:v>Nov</c:v>
                </c:pt>
                <c:pt idx="7">
                  <c:v>Dec</c:v>
                </c:pt>
                <c:pt idx="8">
                  <c:v>Jan</c:v>
                </c:pt>
                <c:pt idx="9">
                  <c:v>Feb</c:v>
                </c:pt>
                <c:pt idx="10">
                  <c:v>Mar</c:v>
                </c:pt>
                <c:pt idx="11">
                  <c:v>Apr</c:v>
                </c:pt>
              </c:strCache>
            </c:strRef>
          </c:cat>
          <c:val>
            <c:numRef>
              <c:f>Chart!$D$4:$D$15</c:f>
              <c:numCache>
                <c:formatCode>_-* #,##0_-;\-* #,##0_-;_-* "-"??_-;_-@_-</c:formatCode>
                <c:ptCount val="12"/>
                <c:pt idx="0">
                  <c:v>188943391</c:v>
                </c:pt>
                <c:pt idx="1">
                  <c:v>196761448</c:v>
                </c:pt>
                <c:pt idx="2">
                  <c:v>221487013</c:v>
                </c:pt>
                <c:pt idx="3">
                  <c:v>212301631</c:v>
                </c:pt>
                <c:pt idx="4">
                  <c:v>183179620</c:v>
                </c:pt>
                <c:pt idx="5">
                  <c:v>194882691</c:v>
                </c:pt>
                <c:pt idx="6">
                  <c:v>156320345</c:v>
                </c:pt>
                <c:pt idx="7">
                  <c:v>116303094.99999999</c:v>
                </c:pt>
                <c:pt idx="8">
                  <c:v>153531051</c:v>
                </c:pt>
                <c:pt idx="9">
                  <c:v>133550140</c:v>
                </c:pt>
                <c:pt idx="10">
                  <c:v>177312818</c:v>
                </c:pt>
                <c:pt idx="11">
                  <c:v>182241210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31-4668-9DE8-B9BD72111881}"/>
            </c:ext>
          </c:extLst>
        </c:ser>
        <c:ser>
          <c:idx val="4"/>
          <c:order val="3"/>
          <c:tx>
            <c:strRef>
              <c:f>Chart!$E$2:$E$3</c:f>
              <c:strCache>
                <c:ptCount val="2"/>
                <c:pt idx="0">
                  <c:v>Total Volume</c:v>
                </c:pt>
                <c:pt idx="1">
                  <c:v>2022-23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Chart!$A$4:$A$15</c:f>
              <c:strCache>
                <c:ptCount val="12"/>
                <c:pt idx="0">
                  <c:v>May</c:v>
                </c:pt>
                <c:pt idx="1">
                  <c:v>Jun</c:v>
                </c:pt>
                <c:pt idx="2">
                  <c:v>Jul</c:v>
                </c:pt>
                <c:pt idx="3">
                  <c:v>Aug</c:v>
                </c:pt>
                <c:pt idx="4">
                  <c:v>Sep</c:v>
                </c:pt>
                <c:pt idx="5">
                  <c:v>Oct</c:v>
                </c:pt>
                <c:pt idx="6">
                  <c:v>Nov</c:v>
                </c:pt>
                <c:pt idx="7">
                  <c:v>Dec</c:v>
                </c:pt>
                <c:pt idx="8">
                  <c:v>Jan</c:v>
                </c:pt>
                <c:pt idx="9">
                  <c:v>Feb</c:v>
                </c:pt>
                <c:pt idx="10">
                  <c:v>Mar</c:v>
                </c:pt>
                <c:pt idx="11">
                  <c:v>Apr</c:v>
                </c:pt>
              </c:strCache>
            </c:strRef>
          </c:cat>
          <c:val>
            <c:numRef>
              <c:f>Chart!$E$4:$E$15</c:f>
              <c:numCache>
                <c:formatCode>_-* #,##0_-;\-* #,##0_-;_-* "-"??_-;_-@_-</c:formatCode>
                <c:ptCount val="12"/>
                <c:pt idx="0">
                  <c:v>211245759</c:v>
                </c:pt>
                <c:pt idx="1">
                  <c:v>191861276</c:v>
                </c:pt>
                <c:pt idx="2">
                  <c:v>200299479</c:v>
                </c:pt>
                <c:pt idx="3">
                  <c:v>221544619</c:v>
                </c:pt>
                <c:pt idx="4">
                  <c:v>192202637</c:v>
                </c:pt>
                <c:pt idx="5">
                  <c:v>196428181</c:v>
                </c:pt>
                <c:pt idx="6">
                  <c:v>136947576</c:v>
                </c:pt>
                <c:pt idx="7">
                  <c:v>115806462</c:v>
                </c:pt>
                <c:pt idx="8">
                  <c:v>173683025</c:v>
                </c:pt>
                <c:pt idx="9">
                  <c:v>133382070</c:v>
                </c:pt>
                <c:pt idx="10">
                  <c:v>160671049</c:v>
                </c:pt>
                <c:pt idx="11">
                  <c:v>196004177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231-4668-9DE8-B9BD72111881}"/>
            </c:ext>
          </c:extLst>
        </c:ser>
        <c:ser>
          <c:idx val="0"/>
          <c:order val="4"/>
          <c:tx>
            <c:strRef>
              <c:f>Chart!$F$2:$F$3</c:f>
              <c:strCache>
                <c:ptCount val="2"/>
                <c:pt idx="0">
                  <c:v>Total Volume</c:v>
                </c:pt>
                <c:pt idx="1">
                  <c:v>2023-24*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Chart!$A$4:$A$15</c:f>
              <c:strCache>
                <c:ptCount val="12"/>
                <c:pt idx="0">
                  <c:v>May</c:v>
                </c:pt>
                <c:pt idx="1">
                  <c:v>Jun</c:v>
                </c:pt>
                <c:pt idx="2">
                  <c:v>Jul</c:v>
                </c:pt>
                <c:pt idx="3">
                  <c:v>Aug</c:v>
                </c:pt>
                <c:pt idx="4">
                  <c:v>Sep</c:v>
                </c:pt>
                <c:pt idx="5">
                  <c:v>Oct</c:v>
                </c:pt>
                <c:pt idx="6">
                  <c:v>Nov</c:v>
                </c:pt>
                <c:pt idx="7">
                  <c:v>Dec</c:v>
                </c:pt>
                <c:pt idx="8">
                  <c:v>Jan</c:v>
                </c:pt>
                <c:pt idx="9">
                  <c:v>Feb</c:v>
                </c:pt>
                <c:pt idx="10">
                  <c:v>Mar</c:v>
                </c:pt>
                <c:pt idx="11">
                  <c:v>Apr</c:v>
                </c:pt>
              </c:strCache>
            </c:strRef>
          </c:cat>
          <c:val>
            <c:numRef>
              <c:f>Chart!$F$4:$F$15</c:f>
              <c:numCache>
                <c:formatCode>_-* #,##0_-;\-* #,##0_-;_-* "-"??_-;_-@_-</c:formatCode>
                <c:ptCount val="12"/>
                <c:pt idx="0">
                  <c:v>222350334</c:v>
                </c:pt>
                <c:pt idx="1">
                  <c:v>197740090</c:v>
                </c:pt>
                <c:pt idx="2">
                  <c:v>209176399</c:v>
                </c:pt>
                <c:pt idx="3">
                  <c:v>215050753.8716917</c:v>
                </c:pt>
                <c:pt idx="4">
                  <c:v>188960892.26516023</c:v>
                </c:pt>
                <c:pt idx="5">
                  <c:v>188296030.46067271</c:v>
                </c:pt>
                <c:pt idx="6">
                  <c:v>148226570.25150698</c:v>
                </c:pt>
                <c:pt idx="7">
                  <c:v>129601915.54269308</c:v>
                </c:pt>
                <c:pt idx="8">
                  <c:v>165419753.24119028</c:v>
                </c:pt>
                <c:pt idx="9">
                  <c:v>137366596.54881516</c:v>
                </c:pt>
                <c:pt idx="10">
                  <c:v>175885606.37612146</c:v>
                </c:pt>
                <c:pt idx="11">
                  <c:v>194741470.08578351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9-44EF-9804-8F17F7A1A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12437168"/>
        <c:axId val="812445368"/>
      </c:lineChart>
      <c:catAx>
        <c:axId val="81243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 Semilight" panose="020B0402040204020203" pitchFamily="34" charset="0"/>
                <a:ea typeface="+mn-ea"/>
                <a:cs typeface="Segoe UI Semilight" panose="020B0402040204020203" pitchFamily="34" charset="0"/>
              </a:defRPr>
            </a:pPr>
            <a:endParaRPr lang="en-US"/>
          </a:p>
        </c:txPr>
        <c:crossAx val="812445368"/>
        <c:crosses val="autoZero"/>
        <c:auto val="1"/>
        <c:lblAlgn val="ctr"/>
        <c:lblOffset val="100"/>
        <c:noMultiLvlLbl val="0"/>
      </c:catAx>
      <c:valAx>
        <c:axId val="812445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 Semilight" panose="020B0402040204020203" pitchFamily="34" charset="0"/>
                <a:ea typeface="+mn-ea"/>
                <a:cs typeface="Segoe UI Semilight" panose="020B0402040204020203" pitchFamily="34" charset="0"/>
              </a:defRPr>
            </a:pPr>
            <a:endParaRPr lang="en-US"/>
          </a:p>
        </c:txPr>
        <c:crossAx val="812437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 Semilight" panose="020B0402040204020203" pitchFamily="34" charset="0"/>
              <a:ea typeface="+mn-ea"/>
              <a:cs typeface="Segoe UI Semilight" panose="020B0402040204020203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Segoe UI Semilight" panose="020B0402040204020203" pitchFamily="34" charset="0"/>
          <a:cs typeface="Segoe UI Semilight" panose="020B0402040204020203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127131</xdr:colOff>
      <xdr:row>1</xdr:row>
      <xdr:rowOff>33618</xdr:rowOff>
    </xdr:from>
    <xdr:to>
      <xdr:col>18</xdr:col>
      <xdr:colOff>350968</xdr:colOff>
      <xdr:row>24</xdr:row>
      <xdr:rowOff>160301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6918EA9-1030-45D8-815D-31B8545A31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NP Theme">
  <a:themeElements>
    <a:clrScheme name="MNP - July 2020">
      <a:dk1>
        <a:srgbClr val="0F1313"/>
      </a:dk1>
      <a:lt1>
        <a:srgbClr val="FFFFFF"/>
      </a:lt1>
      <a:dk2>
        <a:srgbClr val="0F3C4F"/>
      </a:dk2>
      <a:lt2>
        <a:srgbClr val="F2F2F2"/>
      </a:lt2>
      <a:accent1>
        <a:srgbClr val="0F3C4F"/>
      </a:accent1>
      <a:accent2>
        <a:srgbClr val="035244"/>
      </a:accent2>
      <a:accent3>
        <a:srgbClr val="0C3343"/>
      </a:accent3>
      <a:accent4>
        <a:srgbClr val="EF5A27"/>
      </a:accent4>
      <a:accent5>
        <a:srgbClr val="107F8A"/>
      </a:accent5>
      <a:accent6>
        <a:srgbClr val="0F1313"/>
      </a:accent6>
      <a:hlink>
        <a:srgbClr val="EF5A27"/>
      </a:hlink>
      <a:folHlink>
        <a:srgbClr val="EF5A27"/>
      </a:folHlink>
    </a:clrScheme>
    <a:fontScheme name="MNP - Fonts - Jun2020">
      <a:majorFont>
        <a:latin typeface="Segoe UI Semibold"/>
        <a:ea typeface=""/>
        <a:cs typeface=""/>
      </a:majorFont>
      <a:minorFont>
        <a:latin typeface="Segoe UI Semi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wrap="square" rtlCol="0" anchor="ctr">
        <a:noAutofit/>
      </a:bodyPr>
      <a:lstStyle>
        <a:defPPr algn="ctr">
          <a:defRPr sz="1100" dirty="0">
            <a:solidFill>
              <a:schemeClr val="bg1"/>
            </a:solidFill>
            <a:latin typeface="Segoe UI" panose="020B0502040204020203" pitchFamily="34" charset="0"/>
            <a:ea typeface="Corbel" charset="0"/>
            <a:cs typeface="Segoe UI" panose="020B0502040204020203" pitchFamily="34" charset="0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MNP Theme" id="{118090DD-4E21-45D6-B736-678F6D9D55A3}" vid="{179CBB0D-EA3B-43FC-A33F-A14428F8C8C0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89872-D02E-459D-90FD-650D557DD30F}">
  <sheetPr>
    <tabColor rgb="FFEF5A27"/>
  </sheetPr>
  <dimension ref="A1:R40"/>
  <sheetViews>
    <sheetView tabSelected="1" zoomScale="85" zoomScaleNormal="85" workbookViewId="0">
      <pane ySplit="1" topLeftCell="A2" activePane="bottomLeft" state="frozen"/>
      <selection pane="bottomLeft" activeCell="L6" sqref="L6"/>
    </sheetView>
  </sheetViews>
  <sheetFormatPr defaultColWidth="8.75" defaultRowHeight="14.25" x14ac:dyDescent="0.25"/>
  <cols>
    <col min="1" max="1" width="10.75" style="35" customWidth="1"/>
    <col min="2" max="2" width="32.25" style="35" customWidth="1"/>
    <col min="3" max="3" width="23.5" style="35" customWidth="1"/>
    <col min="4" max="4" width="17.25" style="35" customWidth="1"/>
    <col min="5" max="5" width="8.75" style="35"/>
    <col min="6" max="6" width="14.25" style="35" bestFit="1" customWidth="1"/>
    <col min="7" max="7" width="13.625" style="35" bestFit="1" customWidth="1"/>
    <col min="8" max="8" width="8.75" style="35"/>
    <col min="9" max="9" width="14" style="35" bestFit="1" customWidth="1"/>
    <col min="10" max="10" width="13.625" style="35" bestFit="1" customWidth="1"/>
    <col min="11" max="11" width="7.5" style="35" bestFit="1" customWidth="1"/>
    <col min="12" max="12" width="8.75" style="35"/>
    <col min="13" max="13" width="15.125" style="35" customWidth="1"/>
    <col min="14" max="14" width="13.625" style="35" bestFit="1" customWidth="1"/>
    <col min="15" max="15" width="7.5" style="35" bestFit="1" customWidth="1"/>
    <col min="16" max="16" width="14" style="35" bestFit="1" customWidth="1"/>
    <col min="17" max="17" width="13.625" style="35" bestFit="1" customWidth="1"/>
    <col min="18" max="18" width="7.5" style="35" bestFit="1" customWidth="1"/>
    <col min="19" max="16384" width="8.75" style="35"/>
  </cols>
  <sheetData>
    <row r="1" spans="1:18" ht="57" x14ac:dyDescent="0.25">
      <c r="A1" s="46" t="s">
        <v>63</v>
      </c>
      <c r="B1" s="46" t="s">
        <v>64</v>
      </c>
      <c r="C1" s="46" t="s">
        <v>136</v>
      </c>
      <c r="D1" s="71" t="s">
        <v>107</v>
      </c>
      <c r="F1" s="72" t="s">
        <v>108</v>
      </c>
      <c r="G1" s="72" t="s">
        <v>109</v>
      </c>
      <c r="H1" s="72" t="s">
        <v>110</v>
      </c>
      <c r="I1" s="72" t="s">
        <v>111</v>
      </c>
      <c r="J1" s="72" t="s">
        <v>112</v>
      </c>
      <c r="K1" s="72" t="s">
        <v>110</v>
      </c>
      <c r="M1" s="76" t="s">
        <v>113</v>
      </c>
      <c r="N1" s="76" t="s">
        <v>114</v>
      </c>
      <c r="O1" s="76" t="s">
        <v>110</v>
      </c>
      <c r="P1" s="76" t="s">
        <v>115</v>
      </c>
      <c r="Q1" s="76" t="s">
        <v>116</v>
      </c>
      <c r="R1" s="76" t="s">
        <v>110</v>
      </c>
    </row>
    <row r="2" spans="1:18" ht="15" thickBot="1" x14ac:dyDescent="0.3">
      <c r="A2" s="47">
        <v>1</v>
      </c>
      <c r="B2" s="48" t="s">
        <v>65</v>
      </c>
      <c r="C2" s="49">
        <f>ROUND('Data - AUR23'!B278,0)</f>
        <v>1109065008</v>
      </c>
      <c r="D2" s="49">
        <f>ROUND('Actuals 23-24'!B278,0)</f>
        <v>1110736372</v>
      </c>
      <c r="F2" s="49">
        <f>'Data - DCA25 method'!B278</f>
        <v>1109065007.9612298</v>
      </c>
      <c r="G2" s="73">
        <f t="shared" ref="G2:G10" si="0">F2-D2</f>
        <v>-1671364.0387701988</v>
      </c>
      <c r="H2" s="74">
        <f t="shared" ref="H2:H20" si="1">G2/$D2</f>
        <v>-1.5047351296876401E-3</v>
      </c>
      <c r="I2" s="49">
        <f>'Data - DCA25 method 3 month'!B278</f>
        <v>1105870678.3101523</v>
      </c>
      <c r="J2" s="73">
        <f t="shared" ref="J2:J14" si="2">I2-D2</f>
        <v>-4865693.6898477077</v>
      </c>
      <c r="K2" s="74">
        <f>J2/$D2</f>
        <v>-4.3806017453867155E-3</v>
      </c>
      <c r="M2" s="49">
        <f>'Data - ABDA 8 month'!B278</f>
        <v>1109065007.9612298</v>
      </c>
      <c r="N2" s="73">
        <f>M2-$D2</f>
        <v>-1671364.0387701988</v>
      </c>
      <c r="O2" s="74">
        <f>N2/$D2</f>
        <v>-1.5047351296876401E-3</v>
      </c>
      <c r="P2" s="49">
        <f>'Data - ABDA 3 month'!B278</f>
        <v>1105870678.3101523</v>
      </c>
      <c r="Q2" s="73">
        <f>P2-$D2</f>
        <v>-4865693.6898477077</v>
      </c>
      <c r="R2" s="74">
        <f>Q2/$D2</f>
        <v>-4.3806017453867155E-3</v>
      </c>
    </row>
    <row r="3" spans="1:18" ht="15" thickBot="1" x14ac:dyDescent="0.3">
      <c r="A3" s="47">
        <v>2</v>
      </c>
      <c r="B3" s="48" t="s">
        <v>66</v>
      </c>
      <c r="C3" s="49">
        <f>ROUND('Data - AUR23'!C278,0)</f>
        <v>1014226</v>
      </c>
      <c r="D3" s="49">
        <f>ROUND('Actuals 23-24'!C278,0)</f>
        <v>986723</v>
      </c>
      <c r="F3" s="49">
        <f>'Data - DCA25 method'!C278</f>
        <v>1014226.1799923583</v>
      </c>
      <c r="G3" s="73">
        <f t="shared" si="0"/>
        <v>27503.179992358317</v>
      </c>
      <c r="H3" s="74">
        <f t="shared" si="1"/>
        <v>2.78732531747596E-2</v>
      </c>
      <c r="I3" s="49">
        <f>'Data - DCA25 method 3 month'!C278</f>
        <v>985144.60074279015</v>
      </c>
      <c r="J3" s="73">
        <f t="shared" si="2"/>
        <v>-1578.3992572098505</v>
      </c>
      <c r="K3" s="74">
        <f t="shared" ref="K3:K14" si="3">J3/$D3</f>
        <v>-1.5996376462389652E-3</v>
      </c>
      <c r="M3" s="49">
        <f>'Data - ABDA 8 month'!C278</f>
        <v>1001644.5588015618</v>
      </c>
      <c r="N3" s="73">
        <f t="shared" ref="N3:N14" si="4">M3-$D3</f>
        <v>14921.558801561827</v>
      </c>
      <c r="O3" s="74">
        <f t="shared" ref="O3:O14" si="5">N3/$D3</f>
        <v>1.5122338084307173E-2</v>
      </c>
      <c r="P3" s="49">
        <f>'Data - ABDA 3 month'!C278</f>
        <v>995965.9059918524</v>
      </c>
      <c r="Q3" s="73">
        <f t="shared" ref="Q3:Q14" si="6">P3-$D3</f>
        <v>9242.9059918523999</v>
      </c>
      <c r="R3" s="74">
        <f t="shared" ref="R3:R14" si="7">Q3/$D3</f>
        <v>9.3672753060913758E-3</v>
      </c>
    </row>
    <row r="4" spans="1:18" ht="15" thickBot="1" x14ac:dyDescent="0.3">
      <c r="A4" s="47">
        <v>3</v>
      </c>
      <c r="B4" s="48" t="s">
        <v>67</v>
      </c>
      <c r="C4" s="49">
        <f>ROUND('Data - AUR23'!E278,0)</f>
        <v>2024903</v>
      </c>
      <c r="D4" s="49">
        <f>ROUND('Actuals 23-24'!E278,0)</f>
        <v>2563713</v>
      </c>
      <c r="F4" s="49">
        <f>'Data - DCA25 method'!D278</f>
        <v>2106391.6944163218</v>
      </c>
      <c r="G4" s="73">
        <f t="shared" si="0"/>
        <v>-457321.30558367819</v>
      </c>
      <c r="H4" s="74">
        <f t="shared" si="1"/>
        <v>-0.17838241081730996</v>
      </c>
      <c r="I4" s="49">
        <f>'Data - DCA25 method 3 month'!D278</f>
        <v>2424233.917454097</v>
      </c>
      <c r="J4" s="73">
        <f t="shared" si="2"/>
        <v>-139479.08254590305</v>
      </c>
      <c r="K4" s="74">
        <f t="shared" si="3"/>
        <v>-5.4405107960954699E-2</v>
      </c>
      <c r="M4" s="49">
        <f>'Data - ABDA 8 month'!D278</f>
        <v>2106391.6944163218</v>
      </c>
      <c r="N4" s="73">
        <f t="shared" si="4"/>
        <v>-457321.30558367819</v>
      </c>
      <c r="O4" s="74">
        <f t="shared" si="5"/>
        <v>-0.17838241081730996</v>
      </c>
      <c r="P4" s="49">
        <f>'Data - ABDA 3 month'!D278</f>
        <v>2424233.917454097</v>
      </c>
      <c r="Q4" s="73">
        <f>P4-$D4</f>
        <v>-139479.08254590305</v>
      </c>
      <c r="R4" s="74">
        <f t="shared" si="7"/>
        <v>-5.4405107960954699E-2</v>
      </c>
    </row>
    <row r="5" spans="1:18" ht="15" thickBot="1" x14ac:dyDescent="0.3">
      <c r="A5" s="47">
        <v>4</v>
      </c>
      <c r="B5" s="48" t="s">
        <v>68</v>
      </c>
      <c r="C5" s="49">
        <f>ROUND('Data - AUR23'!G278,0)</f>
        <v>347090</v>
      </c>
      <c r="D5" s="49">
        <f>ROUND('Actuals 23-24'!G278,0)</f>
        <v>369439</v>
      </c>
      <c r="F5" s="49">
        <f>'Data - DCA25 method'!E278</f>
        <v>347090.18724737968</v>
      </c>
      <c r="G5" s="73">
        <f t="shared" si="0"/>
        <v>-22348.812752620317</v>
      </c>
      <c r="H5" s="74">
        <f t="shared" si="1"/>
        <v>-6.0493918488898887E-2</v>
      </c>
      <c r="I5" s="49">
        <f>'Data - DCA25 method 3 month'!E278</f>
        <v>361069.42755490326</v>
      </c>
      <c r="J5" s="73">
        <f t="shared" si="2"/>
        <v>-8369.5724450967391</v>
      </c>
      <c r="K5" s="74">
        <f t="shared" si="3"/>
        <v>-2.2654815666718293E-2</v>
      </c>
      <c r="M5" s="49">
        <f>'Data - ABDA 8 month'!E278</f>
        <v>347090.18724737968</v>
      </c>
      <c r="N5" s="73">
        <f t="shared" si="4"/>
        <v>-22348.812752620317</v>
      </c>
      <c r="O5" s="74">
        <f t="shared" si="5"/>
        <v>-6.0493918488898887E-2</v>
      </c>
      <c r="P5" s="49">
        <f>'Data - ABDA 3 month'!E278</f>
        <v>361069.42755490326</v>
      </c>
      <c r="Q5" s="73">
        <f t="shared" si="6"/>
        <v>-8369.5724450967391</v>
      </c>
      <c r="R5" s="74">
        <f t="shared" si="7"/>
        <v>-2.2654815666718293E-2</v>
      </c>
    </row>
    <row r="6" spans="1:18" ht="15" thickBot="1" x14ac:dyDescent="0.3">
      <c r="A6" s="47">
        <v>5</v>
      </c>
      <c r="B6" s="48" t="s">
        <v>69</v>
      </c>
      <c r="C6" s="49">
        <f>ROUND('Data - AUR23'!H278,0)</f>
        <v>9034640</v>
      </c>
      <c r="D6" s="49">
        <f>ROUND('Actuals 23-24'!H278,0)</f>
        <v>7728396</v>
      </c>
      <c r="F6" s="49">
        <f>'Data - DCA25 method'!G278</f>
        <v>8536548.1610367745</v>
      </c>
      <c r="G6" s="73">
        <f t="shared" si="0"/>
        <v>808152.16103677452</v>
      </c>
      <c r="H6" s="74">
        <f t="shared" si="1"/>
        <v>0.10456919664012747</v>
      </c>
      <c r="I6" s="49">
        <f>'Data - DCA25 method 3 month'!G278</f>
        <v>7629268.997950078</v>
      </c>
      <c r="J6" s="73">
        <f t="shared" si="2"/>
        <v>-99127.002049922012</v>
      </c>
      <c r="K6" s="74">
        <f t="shared" si="3"/>
        <v>-1.2826335768757451E-2</v>
      </c>
      <c r="M6" s="49">
        <f>'Data - ABDA 8 month'!G278</f>
        <v>8536548.1610367745</v>
      </c>
      <c r="N6" s="73">
        <f t="shared" si="4"/>
        <v>808152.16103677452</v>
      </c>
      <c r="O6" s="74">
        <f t="shared" si="5"/>
        <v>0.10456919664012747</v>
      </c>
      <c r="P6" s="49">
        <f>'Data - ABDA 3 month'!G278</f>
        <v>7629268.997950078</v>
      </c>
      <c r="Q6" s="73">
        <f t="shared" si="6"/>
        <v>-99127.002049922012</v>
      </c>
      <c r="R6" s="74">
        <f t="shared" si="7"/>
        <v>-1.2826335768757451E-2</v>
      </c>
    </row>
    <row r="7" spans="1:18" ht="15" thickBot="1" x14ac:dyDescent="0.3">
      <c r="A7" s="47">
        <v>6</v>
      </c>
      <c r="B7" s="48" t="s">
        <v>70</v>
      </c>
      <c r="C7" s="49">
        <f>ROUND('Data - AUR23'!J278,0)</f>
        <v>40551773</v>
      </c>
      <c r="D7" s="49">
        <f>ROUND('Actuals 23-24'!J278,0)</f>
        <v>39453520</v>
      </c>
      <c r="F7" s="49">
        <f>'Data - DCA25 method'!I278</f>
        <v>40206822.965585463</v>
      </c>
      <c r="G7" s="73">
        <f t="shared" si="0"/>
        <v>753302.96558546275</v>
      </c>
      <c r="H7" s="74">
        <f t="shared" si="1"/>
        <v>1.9093428560631922E-2</v>
      </c>
      <c r="I7" s="49">
        <f>'Data - DCA25 method 3 month'!I278</f>
        <v>38115053.402993053</v>
      </c>
      <c r="J7" s="73">
        <f t="shared" si="2"/>
        <v>-1338466.5970069468</v>
      </c>
      <c r="K7" s="74">
        <f t="shared" si="3"/>
        <v>-3.3925150328968035E-2</v>
      </c>
      <c r="M7" s="49">
        <f>'Data - ABDA 8 month'!I278</f>
        <v>39391007.975391157</v>
      </c>
      <c r="N7" s="73">
        <f t="shared" si="4"/>
        <v>-62512.024608843029</v>
      </c>
      <c r="O7" s="74">
        <f t="shared" si="5"/>
        <v>-1.5844473347078544E-3</v>
      </c>
      <c r="P7" s="49">
        <f>'Data - ABDA 3 month'!I278</f>
        <v>39412233.404436372</v>
      </c>
      <c r="Q7" s="73">
        <f t="shared" si="6"/>
        <v>-41286.595563627779</v>
      </c>
      <c r="R7" s="74">
        <f t="shared" si="7"/>
        <v>-1.0464616481274112E-3</v>
      </c>
    </row>
    <row r="8" spans="1:18" ht="15" thickBot="1" x14ac:dyDescent="0.3">
      <c r="A8" s="47">
        <v>7</v>
      </c>
      <c r="B8" s="48" t="s">
        <v>71</v>
      </c>
      <c r="C8" s="49">
        <f>ROUND('Data - AUR23'!M278,0)</f>
        <v>26933222</v>
      </c>
      <c r="D8" s="49">
        <f>ROUND('Actuals 23-24'!M278,0)</f>
        <v>26972258</v>
      </c>
      <c r="F8" s="49">
        <f>'Data - DCA25 method'!J278</f>
        <v>27774163.457898386</v>
      </c>
      <c r="G8" s="73">
        <f t="shared" si="0"/>
        <v>801905.45789838582</v>
      </c>
      <c r="H8" s="74">
        <f t="shared" si="1"/>
        <v>2.9730749939377927E-2</v>
      </c>
      <c r="I8" s="49">
        <f>'Data - DCA25 method 3 month'!J278</f>
        <v>27006618.860604845</v>
      </c>
      <c r="J8" s="73">
        <f t="shared" si="2"/>
        <v>34360.860604844987</v>
      </c>
      <c r="K8" s="74">
        <f t="shared" si="3"/>
        <v>1.2739334098333551E-3</v>
      </c>
      <c r="M8" s="49">
        <f>'Data - ABDA 8 month'!J278</f>
        <v>27226348.316690207</v>
      </c>
      <c r="N8" s="73">
        <f t="shared" si="4"/>
        <v>254090.31669020653</v>
      </c>
      <c r="O8" s="74">
        <f t="shared" si="5"/>
        <v>9.4204317892186314E-3</v>
      </c>
      <c r="P8" s="49">
        <f>'Data - ABDA 3 month'!J278</f>
        <v>27343296.291305829</v>
      </c>
      <c r="Q8" s="73">
        <f t="shared" si="6"/>
        <v>371038.29130582884</v>
      </c>
      <c r="R8" s="74">
        <f t="shared" si="7"/>
        <v>1.3756293273845624E-2</v>
      </c>
    </row>
    <row r="9" spans="1:18" ht="15" thickBot="1" x14ac:dyDescent="0.3">
      <c r="A9" s="47">
        <v>8</v>
      </c>
      <c r="B9" s="48" t="s">
        <v>72</v>
      </c>
      <c r="C9" s="49">
        <f>ROUND('Data - AUR23'!O278,0)</f>
        <v>119011684</v>
      </c>
      <c r="D9" s="49">
        <f>ROUND('Actuals 23-24'!O278,0)</f>
        <v>123957514</v>
      </c>
      <c r="F9" s="49">
        <f>'Data - DCA25 method'!K278</f>
        <v>119011684.01598203</v>
      </c>
      <c r="G9" s="73">
        <f t="shared" si="0"/>
        <v>-4945829.9840179682</v>
      </c>
      <c r="H9" s="74">
        <f t="shared" si="1"/>
        <v>-3.9899396369129897E-2</v>
      </c>
      <c r="I9" s="49">
        <f>'Data - DCA25 method 3 month'!K278</f>
        <v>123189111.55881132</v>
      </c>
      <c r="J9" s="73">
        <f t="shared" si="2"/>
        <v>-768402.44118867815</v>
      </c>
      <c r="K9" s="74">
        <f t="shared" si="3"/>
        <v>-6.1989178097640631E-3</v>
      </c>
      <c r="M9" s="49">
        <f>'Data - ABDA 8 month'!K278</f>
        <v>119011684.01598203</v>
      </c>
      <c r="N9" s="73">
        <f t="shared" si="4"/>
        <v>-4945829.9840179682</v>
      </c>
      <c r="O9" s="74">
        <f t="shared" si="5"/>
        <v>-3.9899396369129897E-2</v>
      </c>
      <c r="P9" s="49">
        <f>'Data - ABDA 3 month'!K278</f>
        <v>123189111.55881132</v>
      </c>
      <c r="Q9" s="73">
        <f t="shared" si="6"/>
        <v>-768402.44118867815</v>
      </c>
      <c r="R9" s="74">
        <f t="shared" si="7"/>
        <v>-6.1989178097640631E-3</v>
      </c>
    </row>
    <row r="10" spans="1:18" ht="15" thickBot="1" x14ac:dyDescent="0.3">
      <c r="A10" s="47">
        <v>9</v>
      </c>
      <c r="B10" s="48" t="s">
        <v>73</v>
      </c>
      <c r="C10" s="49">
        <f>ROUND('Data - AUR23'!P278,0)</f>
        <v>5425669</v>
      </c>
      <c r="D10" s="49">
        <f>ROUND('Actuals 23-24'!P278,0)</f>
        <v>5199119</v>
      </c>
      <c r="F10" s="49">
        <f>'Data - DCA25 method'!L278</f>
        <v>5425669.1591163846</v>
      </c>
      <c r="G10" s="73">
        <f t="shared" si="0"/>
        <v>226550.15911638457</v>
      </c>
      <c r="H10" s="74">
        <f t="shared" si="1"/>
        <v>4.3574720854895721E-2</v>
      </c>
      <c r="I10" s="49">
        <f>'Data - DCA25 method 3 month'!L278</f>
        <v>5113347.1326760864</v>
      </c>
      <c r="J10" s="73">
        <f t="shared" si="2"/>
        <v>-85771.867323913611</v>
      </c>
      <c r="K10" s="74">
        <f t="shared" si="3"/>
        <v>-1.6497384907695634E-2</v>
      </c>
      <c r="M10" s="49">
        <f>'Data - ABDA 8 month'!L278</f>
        <v>5425669.1591163846</v>
      </c>
      <c r="N10" s="73">
        <f t="shared" si="4"/>
        <v>226550.15911638457</v>
      </c>
      <c r="O10" s="74">
        <f t="shared" si="5"/>
        <v>4.3574720854895721E-2</v>
      </c>
      <c r="P10" s="49">
        <f>'Data - ABDA 3 month'!L278</f>
        <v>5113347.1326760864</v>
      </c>
      <c r="Q10" s="73">
        <f t="shared" si="6"/>
        <v>-85771.867323913611</v>
      </c>
      <c r="R10" s="74">
        <f t="shared" si="7"/>
        <v>-1.6497384907695634E-2</v>
      </c>
    </row>
    <row r="11" spans="1:18" ht="15" thickBot="1" x14ac:dyDescent="0.3">
      <c r="A11" s="47">
        <v>10</v>
      </c>
      <c r="B11" s="48" t="s">
        <v>74</v>
      </c>
      <c r="C11" s="49">
        <f>ROUND('Data - AUR23'!R278,0)</f>
        <v>49971130</v>
      </c>
      <c r="D11" s="49">
        <f>ROUND('Actuals 23-24'!R278,0)</f>
        <v>53040850</v>
      </c>
      <c r="F11" s="49">
        <f>'Data - DCA25 method'!N278</f>
        <v>52591085.489941336</v>
      </c>
      <c r="G11" s="73">
        <f t="shared" ref="G11:G14" si="8">F11-D11</f>
        <v>-449764.51005866379</v>
      </c>
      <c r="H11" s="74">
        <f t="shared" si="1"/>
        <v>-8.4795871495020117E-3</v>
      </c>
      <c r="I11" s="49">
        <f>'Data - DCA25 method 3 month'!N278</f>
        <v>51394148.647677287</v>
      </c>
      <c r="J11" s="73">
        <f t="shared" si="2"/>
        <v>-1646701.3523227125</v>
      </c>
      <c r="K11" s="74">
        <f t="shared" si="3"/>
        <v>-3.1045908056200316E-2</v>
      </c>
      <c r="M11" s="49">
        <f>'Data - ABDA 8 month'!N278</f>
        <v>50095994.119271532</v>
      </c>
      <c r="N11" s="73">
        <f t="shared" si="4"/>
        <v>-2944855.8807284683</v>
      </c>
      <c r="O11" s="74">
        <f t="shared" si="5"/>
        <v>-5.5520525797163288E-2</v>
      </c>
      <c r="P11" s="49">
        <f>'Data - ABDA 3 month'!N278</f>
        <v>51487916.353567466</v>
      </c>
      <c r="Q11" s="73">
        <f t="shared" si="6"/>
        <v>-1552933.6464325339</v>
      </c>
      <c r="R11" s="74">
        <f t="shared" si="7"/>
        <v>-2.927806862884991E-2</v>
      </c>
    </row>
    <row r="12" spans="1:18" ht="15" thickBot="1" x14ac:dyDescent="0.3">
      <c r="A12" s="47">
        <v>11</v>
      </c>
      <c r="B12" s="48" t="s">
        <v>75</v>
      </c>
      <c r="C12" s="49">
        <f>ROUND('Data - AUR23'!T278,0)</f>
        <v>26980424</v>
      </c>
      <c r="D12" s="49">
        <f>ROUND('Actuals 23-24'!T278,0)</f>
        <v>29240088</v>
      </c>
      <c r="F12" s="49">
        <f>'Data - DCA25 method'!Q278</f>
        <v>29056166.303823475</v>
      </c>
      <c r="G12" s="73">
        <f t="shared" si="8"/>
        <v>-183921.69617652521</v>
      </c>
      <c r="H12" s="74">
        <f t="shared" si="1"/>
        <v>-6.2900527582723147E-3</v>
      </c>
      <c r="I12" s="49">
        <f>'Data - DCA25 method 3 month'!Q278</f>
        <v>28670974.318637684</v>
      </c>
      <c r="J12" s="73">
        <f t="shared" si="2"/>
        <v>-569113.68136231601</v>
      </c>
      <c r="K12" s="74">
        <f t="shared" si="3"/>
        <v>-1.9463473617532069E-2</v>
      </c>
      <c r="M12" s="49">
        <f>'Data - ABDA 8 month'!Q278</f>
        <v>30128662.206003848</v>
      </c>
      <c r="N12" s="73">
        <f t="shared" si="4"/>
        <v>888574.20600384846</v>
      </c>
      <c r="O12" s="74">
        <f t="shared" si="5"/>
        <v>3.0388903275662113E-2</v>
      </c>
      <c r="P12" s="49">
        <f>'Data - ABDA 3 month'!Q278</f>
        <v>29322323.860767867</v>
      </c>
      <c r="Q12" s="73">
        <f t="shared" si="6"/>
        <v>82235.860767867416</v>
      </c>
      <c r="R12" s="74">
        <f t="shared" si="7"/>
        <v>2.8124354744714659E-3</v>
      </c>
    </row>
    <row r="13" spans="1:18" ht="15" thickBot="1" x14ac:dyDescent="0.3">
      <c r="A13" s="47">
        <v>12</v>
      </c>
      <c r="B13" s="48" t="s">
        <v>76</v>
      </c>
      <c r="C13" s="49">
        <f>ROUND('Data - AUR23'!V278,0)</f>
        <v>1038</v>
      </c>
      <c r="D13" s="49">
        <f>ROUND('Actuals 23-24'!V278,0)</f>
        <v>1174</v>
      </c>
      <c r="F13" s="49">
        <f>'Data - DCA25 method'!S278</f>
        <v>832.41481581909431</v>
      </c>
      <c r="G13" s="73">
        <f t="shared" si="8"/>
        <v>-341.58518418090569</v>
      </c>
      <c r="H13" s="74">
        <f t="shared" si="1"/>
        <v>-0.29095841923416155</v>
      </c>
      <c r="I13" s="49">
        <f>'Data - DCA25 method 3 month'!S278</f>
        <v>894.59179410709885</v>
      </c>
      <c r="J13" s="73">
        <f t="shared" si="2"/>
        <v>-279.40820589290115</v>
      </c>
      <c r="K13" s="74">
        <f t="shared" si="3"/>
        <v>-0.23799676822223267</v>
      </c>
      <c r="M13" s="49">
        <f>'Data - ABDA 8 month'!S278</f>
        <v>501.40146343645449</v>
      </c>
      <c r="N13" s="73">
        <f t="shared" si="4"/>
        <v>-672.59853656354551</v>
      </c>
      <c r="O13" s="74">
        <f t="shared" si="5"/>
        <v>-0.57291187100813079</v>
      </c>
      <c r="P13" s="49">
        <f>'Data - ABDA 3 month'!S278</f>
        <v>1121.0423852287563</v>
      </c>
      <c r="Q13" s="73">
        <f t="shared" si="6"/>
        <v>-52.957614771243698</v>
      </c>
      <c r="R13" s="74">
        <f t="shared" si="7"/>
        <v>-4.5108700827294464E-2</v>
      </c>
    </row>
    <row r="14" spans="1:18" ht="15" thickBot="1" x14ac:dyDescent="0.3">
      <c r="A14" s="47">
        <v>13</v>
      </c>
      <c r="B14" s="48" t="s">
        <v>77</v>
      </c>
      <c r="C14" s="63">
        <v>3087482.4158177292</v>
      </c>
      <c r="D14" s="49">
        <f>'Actuals 23-24'!AI278</f>
        <v>4661820</v>
      </c>
      <c r="F14" s="49">
        <f>'Data - DCA25 method'!AE278</f>
        <v>4423053</v>
      </c>
      <c r="G14" s="73">
        <f t="shared" si="8"/>
        <v>-238767</v>
      </c>
      <c r="H14" s="74">
        <f t="shared" si="1"/>
        <v>-5.1217550227164496E-2</v>
      </c>
      <c r="I14" s="49">
        <f>'Data - DCA25 method 3 month'!AE278</f>
        <v>4530766</v>
      </c>
      <c r="J14" s="73">
        <f t="shared" si="2"/>
        <v>-131054</v>
      </c>
      <c r="K14" s="74">
        <f t="shared" si="3"/>
        <v>-2.8112196524104321E-2</v>
      </c>
      <c r="M14" s="49">
        <f>'Data - ABDA 8 month'!AE278</f>
        <v>4423053</v>
      </c>
      <c r="N14" s="73">
        <f t="shared" si="4"/>
        <v>-238767</v>
      </c>
      <c r="O14" s="74">
        <f t="shared" si="5"/>
        <v>-5.1217550227164496E-2</v>
      </c>
      <c r="P14" s="49">
        <f>'Data - ABDA 3 month'!AE278</f>
        <v>4530766</v>
      </c>
      <c r="Q14" s="73">
        <f t="shared" si="6"/>
        <v>-131054</v>
      </c>
      <c r="R14" s="74">
        <f t="shared" si="7"/>
        <v>-2.8112196524104321E-2</v>
      </c>
    </row>
    <row r="15" spans="1:18" ht="15" thickBot="1" x14ac:dyDescent="0.3">
      <c r="A15" s="47">
        <v>14</v>
      </c>
      <c r="B15" s="48" t="s">
        <v>78</v>
      </c>
      <c r="C15" s="63">
        <v>391390.66974354006</v>
      </c>
      <c r="D15" s="49"/>
      <c r="F15" s="49"/>
      <c r="G15" s="49"/>
      <c r="H15" s="49"/>
      <c r="I15" s="49"/>
      <c r="J15" s="49"/>
      <c r="K15" s="49"/>
      <c r="M15" s="49"/>
      <c r="N15" s="49"/>
      <c r="O15" s="49"/>
      <c r="P15" s="49"/>
      <c r="Q15" s="49"/>
      <c r="R15" s="49"/>
    </row>
    <row r="16" spans="1:18" ht="15" thickBot="1" x14ac:dyDescent="0.3">
      <c r="A16" s="47">
        <v>15</v>
      </c>
      <c r="B16" s="48" t="s">
        <v>79</v>
      </c>
      <c r="C16" s="49">
        <f>ROUND('Data - AUR23'!X278,0)</f>
        <v>91282757</v>
      </c>
      <c r="D16" s="49">
        <f>ROUND('Actuals 23-24'!X278,0)</f>
        <v>96124959</v>
      </c>
      <c r="F16" s="49">
        <f>'Data - DCA25 method'!T278</f>
        <v>91282757.252051607</v>
      </c>
      <c r="G16" s="73">
        <f t="shared" ref="G16:G20" si="9">F16-D16</f>
        <v>-4842201.7479483932</v>
      </c>
      <c r="H16" s="74">
        <f t="shared" si="1"/>
        <v>-5.0374031867710792E-2</v>
      </c>
      <c r="I16" s="49">
        <f>'Data - DCA25 method 3 month'!T278</f>
        <v>96105807.211012378</v>
      </c>
      <c r="J16" s="73">
        <f>I16-D16</f>
        <v>-19151.788987621665</v>
      </c>
      <c r="K16" s="74">
        <f t="shared" ref="K16:K20" si="10">J16/$D16</f>
        <v>-1.9923846196513503E-4</v>
      </c>
      <c r="M16" s="49">
        <f>'Data - ABDA 8 month'!T278</f>
        <v>96273371.217359528</v>
      </c>
      <c r="N16" s="73">
        <f t="shared" ref="N16:N20" si="11">M16-$D16</f>
        <v>148412.21735952795</v>
      </c>
      <c r="O16" s="74">
        <f t="shared" ref="O16:O20" si="12">N16/$D16</f>
        <v>1.5439509041510016E-3</v>
      </c>
      <c r="P16" s="49">
        <f>'Data - ABDA 3 month'!T278</f>
        <v>94856813.789145559</v>
      </c>
      <c r="Q16" s="73">
        <f t="shared" ref="Q16:Q20" si="13">P16-$D16</f>
        <v>-1268145.2108544409</v>
      </c>
      <c r="R16" s="74">
        <f t="shared" ref="R16:R20" si="14">Q16/$D16</f>
        <v>-1.3192673620328315E-2</v>
      </c>
    </row>
    <row r="17" spans="1:18" ht="15" thickBot="1" x14ac:dyDescent="0.3">
      <c r="A17" s="47">
        <v>16</v>
      </c>
      <c r="B17" s="48" t="s">
        <v>80</v>
      </c>
      <c r="C17" s="49">
        <f>ROUND('Data - AUR23'!Y278,0)</f>
        <v>10750805</v>
      </c>
      <c r="D17" s="49">
        <f>ROUND('Actuals 23-24'!Y278,0)</f>
        <v>10481200</v>
      </c>
      <c r="F17" s="49">
        <f>'Data - DCA25 method'!U278</f>
        <v>10750804.690390892</v>
      </c>
      <c r="G17" s="73">
        <f t="shared" si="9"/>
        <v>269604.69039089233</v>
      </c>
      <c r="H17" s="74">
        <f t="shared" si="1"/>
        <v>2.5722693049545123E-2</v>
      </c>
      <c r="I17" s="49">
        <f>'Data - DCA25 method 3 month'!U278</f>
        <v>10422255.799063824</v>
      </c>
      <c r="J17" s="73">
        <f>I17-D17</f>
        <v>-58944.200936175883</v>
      </c>
      <c r="K17" s="74">
        <f t="shared" si="10"/>
        <v>-5.6238027073403701E-3</v>
      </c>
      <c r="M17" s="49">
        <f>'Data - ABDA 8 month'!U278</f>
        <v>10355780.714473739</v>
      </c>
      <c r="N17" s="73">
        <f t="shared" si="11"/>
        <v>-125419.28552626073</v>
      </c>
      <c r="O17" s="74">
        <f t="shared" si="12"/>
        <v>-1.1966118910645798E-2</v>
      </c>
      <c r="P17" s="49">
        <f>'Data - ABDA 3 month'!U278</f>
        <v>10447620.966382936</v>
      </c>
      <c r="Q17" s="73">
        <f t="shared" si="13"/>
        <v>-33579.033617064357</v>
      </c>
      <c r="R17" s="74">
        <f t="shared" si="14"/>
        <v>-3.203739420778571E-3</v>
      </c>
    </row>
    <row r="18" spans="1:18" ht="15" thickBot="1" x14ac:dyDescent="0.3">
      <c r="A18" s="47">
        <v>17</v>
      </c>
      <c r="B18" s="48" t="s">
        <v>81</v>
      </c>
      <c r="C18" s="49">
        <f>ROUND('Data - AUR23'!AA278,0)</f>
        <v>522574338</v>
      </c>
      <c r="D18" s="49">
        <f>ROUND('Actuals 23-24'!AA278,0)</f>
        <v>538975887</v>
      </c>
      <c r="F18" s="49">
        <f>'Data - DCA25 method'!V278</f>
        <v>542974871.39831066</v>
      </c>
      <c r="G18" s="73">
        <f t="shared" si="9"/>
        <v>3998984.3983106613</v>
      </c>
      <c r="H18" s="74">
        <f t="shared" si="1"/>
        <v>7.4195979723127416E-3</v>
      </c>
      <c r="I18" s="49">
        <f>'Data - DCA25 method 3 month'!V278</f>
        <v>537509759.5929265</v>
      </c>
      <c r="J18" s="73">
        <f>I18-D18</f>
        <v>-1466127.4070734978</v>
      </c>
      <c r="K18" s="74">
        <f t="shared" si="10"/>
        <v>-2.7202096465467627E-3</v>
      </c>
      <c r="M18" s="49">
        <f>'Data - ABDA 8 month'!V278</f>
        <v>542974871.39831066</v>
      </c>
      <c r="N18" s="73">
        <f t="shared" si="11"/>
        <v>3998984.3983106613</v>
      </c>
      <c r="O18" s="74">
        <f t="shared" si="12"/>
        <v>7.4195979723127416E-3</v>
      </c>
      <c r="P18" s="49">
        <f>'Data - ABDA 3 month'!V278</f>
        <v>537509759.5929265</v>
      </c>
      <c r="Q18" s="73">
        <f t="shared" si="13"/>
        <v>-1466127.4070734978</v>
      </c>
      <c r="R18" s="74">
        <f t="shared" si="14"/>
        <v>-2.7202096465467627E-3</v>
      </c>
    </row>
    <row r="19" spans="1:18" ht="15" thickBot="1" x14ac:dyDescent="0.3">
      <c r="A19" s="47">
        <v>18</v>
      </c>
      <c r="B19" s="48" t="s">
        <v>82</v>
      </c>
      <c r="C19" s="49">
        <f>ROUND('Data - AUR23'!AD278,0)</f>
        <v>55513744</v>
      </c>
      <c r="D19" s="49">
        <f>ROUND('Actuals 23-24'!AD278,0)</f>
        <v>54165023</v>
      </c>
      <c r="F19" s="49">
        <f>'Data - DCA25 method'!W278</f>
        <v>54190085.666296095</v>
      </c>
      <c r="G19" s="73">
        <f t="shared" si="9"/>
        <v>25062.666296094656</v>
      </c>
      <c r="H19" s="74">
        <f t="shared" si="1"/>
        <v>4.6270941851339479E-4</v>
      </c>
      <c r="I19" s="49">
        <f>'Data - DCA25 method 3 month'!W278</f>
        <v>53860177.621062644</v>
      </c>
      <c r="J19" s="73">
        <f>I19-D19</f>
        <v>-304845.37893735617</v>
      </c>
      <c r="K19" s="74">
        <f t="shared" si="10"/>
        <v>-5.6280854701632119E-3</v>
      </c>
      <c r="M19" s="49">
        <f>'Data - ABDA 8 month'!W278</f>
        <v>54190085.666296095</v>
      </c>
      <c r="N19" s="73">
        <f t="shared" si="11"/>
        <v>25062.666296094656</v>
      </c>
      <c r="O19" s="74">
        <f t="shared" si="12"/>
        <v>4.6270941851339479E-4</v>
      </c>
      <c r="P19" s="49">
        <f>'Data - ABDA 3 month'!W278</f>
        <v>53860177.621062644</v>
      </c>
      <c r="Q19" s="73">
        <f t="shared" si="13"/>
        <v>-304845.37893735617</v>
      </c>
      <c r="R19" s="74">
        <f t="shared" si="14"/>
        <v>-5.6280854701632119E-3</v>
      </c>
    </row>
    <row r="20" spans="1:18" ht="15" thickBot="1" x14ac:dyDescent="0.3">
      <c r="A20" s="47">
        <v>19</v>
      </c>
      <c r="B20" s="48" t="s">
        <v>83</v>
      </c>
      <c r="C20" s="63">
        <f>ROUND('Data - AUR23'!AF278,0)</f>
        <v>2984</v>
      </c>
      <c r="D20" s="63">
        <f>ROUND('Actuals 23-24'!AF278,0)</f>
        <v>2154</v>
      </c>
      <c r="F20" s="63">
        <f>'Data - DCA25 method'!Y278</f>
        <v>3449.6253709013754</v>
      </c>
      <c r="G20" s="73">
        <f t="shared" si="9"/>
        <v>1295.6253709013754</v>
      </c>
      <c r="H20" s="74">
        <f t="shared" si="1"/>
        <v>0.60149738667659025</v>
      </c>
      <c r="I20" s="63">
        <f>'Data - DCA25 method 3 month'!Y278</f>
        <v>2284.2622817640381</v>
      </c>
      <c r="J20" s="73">
        <f>I20-D20</f>
        <v>130.26228176403811</v>
      </c>
      <c r="K20" s="74">
        <f t="shared" si="10"/>
        <v>6.0474596919237747E-2</v>
      </c>
      <c r="M20" s="63">
        <f>'Data - ABDA 8 month'!Y278</f>
        <v>3449.6253709013754</v>
      </c>
      <c r="N20" s="73">
        <f t="shared" si="11"/>
        <v>1295.6253709013754</v>
      </c>
      <c r="O20" s="74">
        <f t="shared" si="12"/>
        <v>0.60149738667659025</v>
      </c>
      <c r="P20" s="63">
        <f>'Data - ABDA 3 month'!Y278</f>
        <v>2284.2622817640381</v>
      </c>
      <c r="Q20" s="73">
        <f t="shared" si="13"/>
        <v>130.26228176403811</v>
      </c>
      <c r="R20" s="74">
        <f t="shared" si="14"/>
        <v>6.0474596919237747E-2</v>
      </c>
    </row>
    <row r="21" spans="1:18" ht="15" thickBot="1" x14ac:dyDescent="0.3">
      <c r="A21" s="47">
        <v>20</v>
      </c>
      <c r="B21" s="48" t="s">
        <v>84</v>
      </c>
      <c r="C21" s="63">
        <v>782212.57941204659</v>
      </c>
      <c r="D21" s="49"/>
      <c r="F21" s="49"/>
      <c r="G21" s="73"/>
      <c r="H21" s="73"/>
      <c r="I21" s="49"/>
      <c r="J21" s="49"/>
      <c r="K21" s="73"/>
      <c r="M21" s="49"/>
      <c r="N21" s="73"/>
      <c r="O21" s="73"/>
      <c r="P21" s="49"/>
      <c r="Q21" s="73"/>
      <c r="R21" s="73"/>
    </row>
    <row r="22" spans="1:18" ht="15" thickBot="1" x14ac:dyDescent="0.3">
      <c r="A22" s="47">
        <v>21</v>
      </c>
      <c r="B22" s="48" t="s">
        <v>85</v>
      </c>
      <c r="C22" s="49">
        <v>0</v>
      </c>
      <c r="D22" s="49"/>
      <c r="F22" s="49"/>
      <c r="G22" s="49"/>
      <c r="H22" s="49"/>
      <c r="I22" s="49"/>
      <c r="J22" s="49"/>
      <c r="K22" s="49"/>
      <c r="M22" s="49"/>
      <c r="N22" s="49"/>
      <c r="O22" s="49"/>
      <c r="P22" s="49"/>
      <c r="Q22" s="49"/>
      <c r="R22" s="49"/>
    </row>
    <row r="23" spans="1:18" ht="15" thickBot="1" x14ac:dyDescent="0.3">
      <c r="A23" s="47">
        <v>22</v>
      </c>
      <c r="B23" s="48" t="s">
        <v>86</v>
      </c>
      <c r="C23" s="63">
        <v>161967.97190920176</v>
      </c>
      <c r="D23" s="49"/>
      <c r="F23" s="49"/>
      <c r="G23" s="49"/>
      <c r="H23" s="49"/>
      <c r="I23" s="49"/>
      <c r="J23" s="49"/>
      <c r="K23" s="49"/>
      <c r="M23" s="49"/>
      <c r="N23" s="49"/>
      <c r="O23" s="49"/>
      <c r="P23" s="49"/>
      <c r="Q23" s="49"/>
      <c r="R23" s="49"/>
    </row>
    <row r="24" spans="1:18" ht="15" thickBot="1" x14ac:dyDescent="0.3">
      <c r="A24" s="47">
        <v>23</v>
      </c>
      <c r="B24" s="48" t="s">
        <v>87</v>
      </c>
      <c r="C24" s="49">
        <f>ROUND('Data - AUR23'!AG278,0)</f>
        <v>97299354</v>
      </c>
      <c r="D24" s="49">
        <f>ROUND('Actuals 23-24'!AG278,0)</f>
        <v>97572642</v>
      </c>
      <c r="F24" s="49">
        <f>'Data - DCA25 method'!AB278</f>
        <v>104684185.1915575</v>
      </c>
      <c r="G24" s="73">
        <f t="shared" ref="G24:G25" si="15">F24-D24</f>
        <v>7111543.1915574968</v>
      </c>
      <c r="H24" s="74">
        <f t="shared" ref="H24:H25" si="16">G24/$D24</f>
        <v>7.2884602136298576E-2</v>
      </c>
      <c r="I24" s="49">
        <f>'Data - DCA25 method 3 month'!AB278</f>
        <v>96530566.640186161</v>
      </c>
      <c r="J24" s="73">
        <f>I24-D24</f>
        <v>-1042075.3598138392</v>
      </c>
      <c r="K24" s="74">
        <f t="shared" ref="K24:K25" si="17">J24/$D24</f>
        <v>-1.0679995318911619E-2</v>
      </c>
      <c r="M24" s="49">
        <f>'Data - ABDA 8 month'!AB278</f>
        <v>97299354.091195017</v>
      </c>
      <c r="N24" s="73">
        <f t="shared" ref="N24:N25" si="18">M24-$D24</f>
        <v>-273287.9088049829</v>
      </c>
      <c r="O24" s="74">
        <f t="shared" ref="O24:O25" si="19">N24/$D24</f>
        <v>-2.8008661362780656E-3</v>
      </c>
      <c r="P24" s="49">
        <f>'Data - ABDA 3 month'!AB278</f>
        <v>97294786.199374646</v>
      </c>
      <c r="Q24" s="73">
        <f t="shared" ref="Q24:Q25" si="20">P24-$D24</f>
        <v>-277855.80062535405</v>
      </c>
      <c r="R24" s="74">
        <f t="shared" ref="R24:R25" si="21">Q24/$D24</f>
        <v>-2.8476814292407297E-3</v>
      </c>
    </row>
    <row r="25" spans="1:18" ht="15" thickBot="1" x14ac:dyDescent="0.3">
      <c r="A25" s="47">
        <v>24</v>
      </c>
      <c r="B25" s="48" t="s">
        <v>88</v>
      </c>
      <c r="C25" s="49">
        <f>ROUND('Data - AUR23'!AH278,0)</f>
        <v>608569</v>
      </c>
      <c r="D25" s="49">
        <f>ROUND('Actuals 23-24'!AH278,0)</f>
        <v>578417</v>
      </c>
      <c r="F25" s="49">
        <f>'Data - DCA25 method'!AD278</f>
        <v>608568.75807900727</v>
      </c>
      <c r="G25" s="73">
        <f t="shared" si="15"/>
        <v>30151.758079007268</v>
      </c>
      <c r="H25" s="74">
        <f t="shared" si="16"/>
        <v>5.2128063454233306E-2</v>
      </c>
      <c r="I25" s="49">
        <f>'Data - DCA25 method 3 month'!AD278</f>
        <v>575228.87590340036</v>
      </c>
      <c r="J25" s="73">
        <f>I25-D25</f>
        <v>-3188.1240965996403</v>
      </c>
      <c r="K25" s="74">
        <f t="shared" si="17"/>
        <v>-5.511809121446362E-3</v>
      </c>
      <c r="M25" s="49">
        <f>'Data - ABDA 8 month'!AD278</f>
        <v>482018.4286246241</v>
      </c>
      <c r="N25" s="73">
        <f t="shared" si="18"/>
        <v>-96398.571375375905</v>
      </c>
      <c r="O25" s="74">
        <f t="shared" si="19"/>
        <v>-0.16665929835287674</v>
      </c>
      <c r="P25" s="49">
        <f>'Data - ABDA 3 month'!AD278</f>
        <v>586758.66682766902</v>
      </c>
      <c r="Q25" s="73">
        <f t="shared" si="20"/>
        <v>8341.6668276690179</v>
      </c>
      <c r="R25" s="74">
        <f t="shared" si="21"/>
        <v>1.4421545057750755E-2</v>
      </c>
    </row>
    <row r="27" spans="1:18" ht="15" thickBot="1" x14ac:dyDescent="0.3">
      <c r="B27" s="38" t="s">
        <v>59</v>
      </c>
      <c r="C27" s="50">
        <f>SUM(C2:C25)</f>
        <v>2172816411.6368828</v>
      </c>
      <c r="D27" s="50">
        <f>SUM(D2:D25)</f>
        <v>2202811268</v>
      </c>
      <c r="F27" s="50">
        <f>SUM(F2:F25)</f>
        <v>2204053463.5731421</v>
      </c>
      <c r="G27" s="50">
        <f>SUM(G2:G25)</f>
        <v>1242195.5731421895</v>
      </c>
      <c r="H27" s="75">
        <f>G27/$D27</f>
        <v>5.639137547494103E-4</v>
      </c>
      <c r="I27" s="50">
        <f>SUM(I2:I25)</f>
        <v>2190297389.769485</v>
      </c>
      <c r="J27" s="50">
        <f>SUM(J2:J25)</f>
        <v>-12513878.230514782</v>
      </c>
      <c r="K27" s="75">
        <f>J27/$D27</f>
        <v>-5.6808671774575201E-3</v>
      </c>
      <c r="L27" s="38"/>
      <c r="M27" s="50">
        <f>SUM(M2:M25)</f>
        <v>2198338533.8982811</v>
      </c>
      <c r="N27" s="50">
        <f>SUM(N2:N25)</f>
        <v>-4472734.1017189976</v>
      </c>
      <c r="O27" s="75">
        <f>N27/$D27</f>
        <v>-2.0304663257782996E-3</v>
      </c>
      <c r="P27" s="50">
        <f>SUM(P2:P25)</f>
        <v>2192239533.301055</v>
      </c>
      <c r="Q27" s="50">
        <f>SUM(Q2:Q25)</f>
        <v>-10571734.698944883</v>
      </c>
      <c r="R27" s="75">
        <f>Q27/$D27</f>
        <v>-4.7992012990487765E-3</v>
      </c>
    </row>
    <row r="28" spans="1:18" ht="15" thickBot="1" x14ac:dyDescent="0.3">
      <c r="B28" s="38" t="s">
        <v>132</v>
      </c>
      <c r="C28" s="50">
        <f>SUM(C2:C13,C16:C20,C24:C25)</f>
        <v>2168393358</v>
      </c>
      <c r="D28" s="50">
        <f>SUM(D2:D13,D16:D20,D24:D25)</f>
        <v>2198149448</v>
      </c>
      <c r="F28" s="50">
        <f>SUM(F2:F13,F16:F20,F24:F25)</f>
        <v>2199630410.5731421</v>
      </c>
      <c r="G28" s="50">
        <f>SUM(G2:G13,G16:G20,G24:G25)</f>
        <v>1480962.5731421895</v>
      </c>
      <c r="H28" s="75">
        <f>G28/$D28</f>
        <v>6.7373152198075181E-4</v>
      </c>
      <c r="I28" s="50">
        <f>SUM(I2:I13,I16:I20,I24:I25)</f>
        <v>2185766623.769485</v>
      </c>
      <c r="J28" s="50">
        <f>SUM(J2:J13,J16:J20,J24:J25)</f>
        <v>-12382824.230514782</v>
      </c>
      <c r="K28" s="75">
        <f>J28/$D28</f>
        <v>-5.6332949708134596E-3</v>
      </c>
      <c r="L28" s="38"/>
      <c r="M28" s="50">
        <f t="shared" ref="M28:N28" si="22">SUM(M2:M13,M16:M20,M24:M25)</f>
        <v>2193915480.8982811</v>
      </c>
      <c r="N28" s="50">
        <f t="shared" si="22"/>
        <v>-4233967.1017189985</v>
      </c>
      <c r="O28" s="75">
        <f>N28/$D28</f>
        <v>-1.9261507017056096E-3</v>
      </c>
      <c r="P28" s="50">
        <f t="shared" ref="P28:Q28" si="23">SUM(P2:P13,P16:P20,P24:P25)</f>
        <v>2187708767.301055</v>
      </c>
      <c r="Q28" s="50">
        <f t="shared" si="23"/>
        <v>-10440680.698944883</v>
      </c>
      <c r="R28" s="75">
        <f>Q28/$D28</f>
        <v>-4.7497592615663156E-3</v>
      </c>
    </row>
    <row r="29" spans="1:18" x14ac:dyDescent="0.25">
      <c r="B29" s="38" t="s">
        <v>133</v>
      </c>
      <c r="C29" s="50"/>
      <c r="D29" s="50"/>
      <c r="F29" s="50"/>
      <c r="G29" s="87" cm="1">
        <f t="array" ref="G29">SUM(ABS(G2:G13))+SUM(ABS(G16:G20))+SUM(ABS(G24:G25))</f>
        <v>26627149.934126645</v>
      </c>
      <c r="H29" s="86">
        <f>G29/$D$28</f>
        <v>1.2113439310668129E-2</v>
      </c>
      <c r="I29" s="50"/>
      <c r="J29" s="87" cm="1">
        <f t="array" ref="J29">SUM(ABS(J2:J13))+SUM(ABS(J16:J20))+SUM(ABS(J24:J25))</f>
        <v>12451806.476288</v>
      </c>
      <c r="K29" s="86">
        <f>J29/$D$28</f>
        <v>5.6646769343264413E-3</v>
      </c>
      <c r="L29" s="38"/>
      <c r="M29" s="50"/>
      <c r="N29" s="50" cm="1">
        <f t="array" ref="N29">SUM(ABS(N2:N13))+SUM(ABS(N16:N20))+SUM(ABS(N24:N25))</f>
        <v>16966053.719690923</v>
      </c>
      <c r="O29" s="86">
        <f>N29/$D$28</f>
        <v>7.7183349544898286E-3</v>
      </c>
      <c r="P29" s="50"/>
      <c r="Q29" s="50" cm="1">
        <f t="array" ref="Q29">SUM(ABS(Q2:Q13))+SUM(ABS(Q16:Q20))+SUM(ABS(Q24:Q25))</f>
        <v>11382658.673294848</v>
      </c>
      <c r="R29" s="86">
        <f>Q29/$D$28</f>
        <v>5.1782915322938711E-3</v>
      </c>
    </row>
    <row r="30" spans="1:18" x14ac:dyDescent="0.25">
      <c r="C30" s="42"/>
    </row>
    <row r="31" spans="1:18" x14ac:dyDescent="0.25">
      <c r="B31" s="35" t="s">
        <v>135</v>
      </c>
      <c r="D31" s="35">
        <v>0</v>
      </c>
      <c r="F31" s="42">
        <f>F28-$D28</f>
        <v>1480962.5731420517</v>
      </c>
      <c r="I31" s="42">
        <f>I28-$D28</f>
        <v>-12382824.230515003</v>
      </c>
      <c r="M31" s="42">
        <f>M28-$D28</f>
        <v>-4233967.1017189026</v>
      </c>
      <c r="P31" s="42">
        <f>P28-$D28</f>
        <v>-10440680.698945045</v>
      </c>
    </row>
    <row r="32" spans="1:18" x14ac:dyDescent="0.25">
      <c r="B32" s="35" t="s">
        <v>125</v>
      </c>
      <c r="D32" s="40">
        <v>113162003.07033257</v>
      </c>
      <c r="E32" s="40"/>
      <c r="F32" s="40">
        <v>113193456.58642493</v>
      </c>
      <c r="G32" s="40"/>
      <c r="H32" s="40"/>
      <c r="I32" s="40">
        <v>112845140.34854272</v>
      </c>
      <c r="J32" s="40"/>
      <c r="K32" s="40"/>
      <c r="L32" s="40"/>
      <c r="M32" s="40">
        <v>113048749.3950765</v>
      </c>
      <c r="N32" s="40"/>
      <c r="O32" s="40"/>
      <c r="P32" s="40">
        <v>112894317.18039167</v>
      </c>
      <c r="Q32" s="40"/>
    </row>
    <row r="33" spans="2:16" x14ac:dyDescent="0.25">
      <c r="B33" s="35" t="s">
        <v>126</v>
      </c>
      <c r="D33" s="82"/>
      <c r="F33" s="51">
        <f>F32-$D32</f>
        <v>31453.51609236002</v>
      </c>
      <c r="I33" s="40">
        <f>I32-$D32</f>
        <v>-316862.72178985178</v>
      </c>
      <c r="M33" s="40">
        <f>M32-$D32</f>
        <v>-113253.67525607347</v>
      </c>
      <c r="P33" s="40">
        <f>P32-$D32</f>
        <v>-267685.88994090259</v>
      </c>
    </row>
    <row r="34" spans="2:16" x14ac:dyDescent="0.25">
      <c r="B34" s="35" t="s">
        <v>127</v>
      </c>
      <c r="D34" s="83">
        <v>4.9211240470344544</v>
      </c>
      <c r="F34" s="83">
        <v>4.9197775974378724</v>
      </c>
      <c r="I34" s="83">
        <v>4.934773369287452</v>
      </c>
      <c r="M34" s="83">
        <v>4.9259847687356766</v>
      </c>
      <c r="P34" s="83">
        <v>4.9326447903054804</v>
      </c>
    </row>
    <row r="35" spans="2:16" x14ac:dyDescent="0.25">
      <c r="B35" s="35" t="s">
        <v>128</v>
      </c>
      <c r="F35" s="40">
        <v>-29100.683485798356</v>
      </c>
      <c r="I35" s="40">
        <v>822970.66898177506</v>
      </c>
      <c r="M35" s="40">
        <v>644443.61901550158</v>
      </c>
      <c r="P35" s="40">
        <v>644583.23101100407</v>
      </c>
    </row>
    <row r="36" spans="2:16" x14ac:dyDescent="0.25">
      <c r="B36" s="35" t="s">
        <v>129</v>
      </c>
      <c r="F36" s="89">
        <v>2396.4517319250699</v>
      </c>
      <c r="I36" s="40">
        <v>505824.91638525302</v>
      </c>
      <c r="M36" s="40">
        <v>531069.82603893091</v>
      </c>
      <c r="P36" s="40">
        <v>376654.62449921382</v>
      </c>
    </row>
    <row r="37" spans="2:16" x14ac:dyDescent="0.25">
      <c r="B37" s="35" t="s">
        <v>130</v>
      </c>
      <c r="F37" s="84">
        <f>F36+F35</f>
        <v>-26704.231753873286</v>
      </c>
      <c r="G37" s="38"/>
      <c r="H37" s="38"/>
      <c r="I37" s="84">
        <f>I36+I35</f>
        <v>1328795.5853670281</v>
      </c>
      <c r="J37" s="38"/>
      <c r="K37" s="38"/>
      <c r="L37" s="38"/>
      <c r="M37" s="84">
        <f>M36+M35</f>
        <v>1175513.4450544324</v>
      </c>
      <c r="N37" s="38"/>
      <c r="O37" s="38"/>
      <c r="P37" s="84">
        <f>P36+P35</f>
        <v>1021237.8555102178</v>
      </c>
    </row>
    <row r="38" spans="2:16" x14ac:dyDescent="0.25">
      <c r="F38" s="88" t="s">
        <v>137</v>
      </c>
    </row>
    <row r="39" spans="2:16" x14ac:dyDescent="0.25">
      <c r="B39" s="85" t="s">
        <v>131</v>
      </c>
    </row>
    <row r="40" spans="2:16" x14ac:dyDescent="0.25">
      <c r="B40" s="85" t="s">
        <v>134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7843D-D965-4105-B9FE-B0886598E64A}">
  <sheetPr>
    <tabColor theme="3" tint="0.499984740745262"/>
  </sheetPr>
  <dimension ref="A1:AG281"/>
  <sheetViews>
    <sheetView zoomScaleNormal="100" workbookViewId="0">
      <pane xSplit="1" ySplit="9" topLeftCell="B254" activePane="bottomRight" state="frozen"/>
      <selection activeCell="F283" sqref="F283"/>
      <selection pane="topRight" activeCell="F283" sqref="F283"/>
      <selection pane="bottomLeft" activeCell="F283" sqref="F283"/>
      <selection pane="bottomRight" activeCell="F283" sqref="F283"/>
    </sheetView>
  </sheetViews>
  <sheetFormatPr defaultColWidth="9" defaultRowHeight="10.5" x14ac:dyDescent="0.15"/>
  <cols>
    <col min="1" max="1" width="15.75" style="2" customWidth="1"/>
    <col min="2" max="2" width="13.25" style="2" customWidth="1"/>
    <col min="3" max="4" width="10.25" style="2" customWidth="1"/>
    <col min="5" max="6" width="13.875" style="2" customWidth="1"/>
    <col min="7" max="9" width="14" style="2" customWidth="1"/>
    <col min="10" max="10" width="16" style="2" customWidth="1"/>
    <col min="11" max="11" width="16.5" style="2" customWidth="1"/>
    <col min="12" max="12" width="10.25" style="2" customWidth="1"/>
    <col min="13" max="13" width="11.5" style="2" customWidth="1"/>
    <col min="14" max="14" width="10.625" style="2" customWidth="1"/>
    <col min="15" max="16" width="10.25" style="2" customWidth="1"/>
    <col min="17" max="18" width="10.625" style="2" customWidth="1"/>
    <col min="19" max="19" width="10.25" style="2" customWidth="1"/>
    <col min="20" max="20" width="11.625" style="2" customWidth="1"/>
    <col min="21" max="21" width="10.625" style="2" customWidth="1"/>
    <col min="22" max="22" width="11.75" style="2" customWidth="1"/>
    <col min="23" max="24" width="10.875" style="2" customWidth="1"/>
    <col min="25" max="27" width="10.25" style="2" customWidth="1"/>
    <col min="28" max="29" width="10.875" style="2" customWidth="1"/>
    <col min="30" max="30" width="10.25" style="2" customWidth="1"/>
    <col min="31" max="31" width="10.625" style="2" customWidth="1"/>
    <col min="32" max="32" width="14" style="2" customWidth="1"/>
    <col min="33" max="33" width="11.625" style="2" customWidth="1"/>
    <col min="34" max="16384" width="9" style="2"/>
  </cols>
  <sheetData>
    <row r="1" spans="1:32" x14ac:dyDescent="0.15">
      <c r="I1" s="2" t="s">
        <v>104</v>
      </c>
    </row>
    <row r="2" spans="1:32" x14ac:dyDescent="0.15">
      <c r="A2" s="1" t="s">
        <v>0</v>
      </c>
      <c r="D2" s="4" t="s">
        <v>90</v>
      </c>
      <c r="I2" s="5">
        <f>AF278</f>
        <v>2192239533.301055</v>
      </c>
    </row>
    <row r="3" spans="1:32" x14ac:dyDescent="0.15">
      <c r="A3" s="2" t="s">
        <v>1</v>
      </c>
      <c r="D3" s="4" t="s">
        <v>96</v>
      </c>
      <c r="I3" s="6">
        <f>SUM(AF254:AF265)</f>
        <v>2130076310</v>
      </c>
    </row>
    <row r="4" spans="1:32" x14ac:dyDescent="0.15">
      <c r="A4" s="60" t="s">
        <v>2</v>
      </c>
      <c r="B4" s="7"/>
      <c r="D4" s="4" t="s">
        <v>3</v>
      </c>
      <c r="I4" s="8">
        <f>I2-I3</f>
        <v>62163223.301054955</v>
      </c>
    </row>
    <row r="5" spans="1:32" x14ac:dyDescent="0.15">
      <c r="A5" s="61" t="s">
        <v>4</v>
      </c>
      <c r="B5" s="9"/>
      <c r="D5" s="4" t="s">
        <v>5</v>
      </c>
      <c r="I5" s="53">
        <f>I4/I3</f>
        <v>2.918356633948713E-2</v>
      </c>
    </row>
    <row r="6" spans="1:32" x14ac:dyDescent="0.15">
      <c r="A6" s="10" t="s">
        <v>6</v>
      </c>
      <c r="B6" s="10"/>
      <c r="D6" s="3"/>
    </row>
    <row r="7" spans="1:32" x14ac:dyDescent="0.15">
      <c r="D7" s="3"/>
    </row>
    <row r="9" spans="1:32" s="13" customFormat="1" ht="84" x14ac:dyDescent="0.3">
      <c r="A9" s="11" t="s">
        <v>7</v>
      </c>
      <c r="B9" s="12" t="s">
        <v>8</v>
      </c>
      <c r="C9" s="12" t="s">
        <v>9</v>
      </c>
      <c r="D9" s="12" t="s">
        <v>11</v>
      </c>
      <c r="E9" s="12" t="s">
        <v>13</v>
      </c>
      <c r="F9" s="12" t="s">
        <v>117</v>
      </c>
      <c r="G9" s="12" t="s">
        <v>14</v>
      </c>
      <c r="H9" s="12" t="s">
        <v>118</v>
      </c>
      <c r="I9" s="12" t="s">
        <v>16</v>
      </c>
      <c r="J9" s="12" t="s">
        <v>19</v>
      </c>
      <c r="K9" s="12" t="s">
        <v>21</v>
      </c>
      <c r="L9" s="12" t="s">
        <v>22</v>
      </c>
      <c r="M9" s="12" t="s">
        <v>23</v>
      </c>
      <c r="N9" s="12" t="s">
        <v>24</v>
      </c>
      <c r="O9" s="12" t="s">
        <v>25</v>
      </c>
      <c r="P9" s="12" t="s">
        <v>119</v>
      </c>
      <c r="Q9" s="12" t="s">
        <v>26</v>
      </c>
      <c r="R9" s="12" t="s">
        <v>120</v>
      </c>
      <c r="S9" s="12" t="s">
        <v>28</v>
      </c>
      <c r="T9" s="12" t="s">
        <v>30</v>
      </c>
      <c r="U9" s="12" t="s">
        <v>31</v>
      </c>
      <c r="V9" s="12" t="s">
        <v>33</v>
      </c>
      <c r="W9" s="12" t="s">
        <v>36</v>
      </c>
      <c r="X9" s="12" t="s">
        <v>121</v>
      </c>
      <c r="Y9" s="12" t="s">
        <v>38</v>
      </c>
      <c r="Z9" s="12" t="s">
        <v>122</v>
      </c>
      <c r="AA9" s="12" t="s">
        <v>123</v>
      </c>
      <c r="AB9" s="12" t="s">
        <v>39</v>
      </c>
      <c r="AC9" s="12" t="s">
        <v>124</v>
      </c>
      <c r="AD9" s="12" t="s">
        <v>40</v>
      </c>
      <c r="AE9" s="12" t="s">
        <v>41</v>
      </c>
      <c r="AF9" s="12" t="s">
        <v>42</v>
      </c>
    </row>
    <row r="10" spans="1:32" s="16" customFormat="1" x14ac:dyDescent="0.15">
      <c r="A10" s="14">
        <v>37287</v>
      </c>
      <c r="B10" s="15">
        <v>48917163</v>
      </c>
      <c r="C10" s="15">
        <v>24507</v>
      </c>
      <c r="D10" s="15">
        <v>165741</v>
      </c>
      <c r="E10" s="15">
        <v>74515</v>
      </c>
      <c r="F10" s="15"/>
      <c r="G10" s="15">
        <v>171463</v>
      </c>
      <c r="H10" s="15"/>
      <c r="I10" s="15">
        <v>57460</v>
      </c>
      <c r="J10" s="15">
        <v>437550</v>
      </c>
      <c r="K10" s="15">
        <v>6781934</v>
      </c>
      <c r="L10" s="15">
        <v>698082</v>
      </c>
      <c r="N10" s="15"/>
      <c r="Q10" s="15">
        <v>12358860</v>
      </c>
      <c r="R10" s="15"/>
      <c r="S10" s="15">
        <v>240</v>
      </c>
      <c r="T10" s="15">
        <v>0</v>
      </c>
      <c r="U10" s="15">
        <v>5084</v>
      </c>
      <c r="V10" s="15">
        <v>7518753</v>
      </c>
      <c r="W10" s="15">
        <v>4889100</v>
      </c>
      <c r="X10" s="15"/>
      <c r="Y10" s="2"/>
      <c r="Z10" s="2"/>
      <c r="AA10" s="2"/>
      <c r="AB10" s="15">
        <v>4548916</v>
      </c>
      <c r="AC10" s="15"/>
      <c r="AD10" s="2"/>
      <c r="AE10" s="18">
        <v>315144</v>
      </c>
      <c r="AF10" s="18">
        <f t="shared" ref="AF10:AF73" si="0">SUM(B10:C10,D10,E10,G10,I10,J10,K10:L10,N10,Q10,S10,T10:U10,V10,W10,Y10,AB10,AD10:AE10)</f>
        <v>86964512</v>
      </c>
    </row>
    <row r="11" spans="1:32" s="16" customFormat="1" x14ac:dyDescent="0.15">
      <c r="A11" s="14">
        <v>37315</v>
      </c>
      <c r="B11" s="15">
        <v>39793773</v>
      </c>
      <c r="C11" s="15">
        <v>20703</v>
      </c>
      <c r="D11" s="15">
        <v>140121</v>
      </c>
      <c r="E11" s="15">
        <v>61196</v>
      </c>
      <c r="F11" s="15"/>
      <c r="G11" s="15">
        <v>144356</v>
      </c>
      <c r="H11" s="15"/>
      <c r="I11" s="15">
        <v>42274</v>
      </c>
      <c r="J11" s="15">
        <v>378689</v>
      </c>
      <c r="K11" s="15">
        <v>5673567</v>
      </c>
      <c r="L11" s="15">
        <v>568488</v>
      </c>
      <c r="N11" s="15"/>
      <c r="Q11" s="15">
        <v>9962475</v>
      </c>
      <c r="R11" s="15"/>
      <c r="S11" s="15">
        <v>72</v>
      </c>
      <c r="T11" s="15">
        <v>0</v>
      </c>
      <c r="U11" s="15">
        <v>3466</v>
      </c>
      <c r="V11" s="15">
        <v>6665192</v>
      </c>
      <c r="W11" s="15">
        <v>4146684</v>
      </c>
      <c r="X11" s="15"/>
      <c r="Y11" s="2"/>
      <c r="Z11" s="2"/>
      <c r="AA11" s="2"/>
      <c r="AB11" s="15">
        <v>4484984</v>
      </c>
      <c r="AC11" s="15"/>
      <c r="AD11" s="2"/>
      <c r="AE11" s="18">
        <v>252864</v>
      </c>
      <c r="AF11" s="18">
        <f t="shared" si="0"/>
        <v>72338904</v>
      </c>
    </row>
    <row r="12" spans="1:32" s="16" customFormat="1" x14ac:dyDescent="0.15">
      <c r="A12" s="14">
        <v>37346</v>
      </c>
      <c r="B12" s="15">
        <v>34977109</v>
      </c>
      <c r="C12" s="15">
        <v>18107</v>
      </c>
      <c r="D12" s="15">
        <v>132407</v>
      </c>
      <c r="E12" s="15">
        <v>56649</v>
      </c>
      <c r="F12" s="15"/>
      <c r="G12" s="15">
        <v>133116</v>
      </c>
      <c r="H12" s="15"/>
      <c r="I12" s="15">
        <v>45336</v>
      </c>
      <c r="J12" s="15">
        <v>325179</v>
      </c>
      <c r="K12" s="15">
        <v>5010962</v>
      </c>
      <c r="L12" s="15">
        <v>527136</v>
      </c>
      <c r="N12" s="15"/>
      <c r="Q12" s="15">
        <v>9632023</v>
      </c>
      <c r="R12" s="15"/>
      <c r="S12" s="15">
        <v>144</v>
      </c>
      <c r="T12" s="15">
        <v>0</v>
      </c>
      <c r="U12" s="15">
        <v>1742</v>
      </c>
      <c r="V12" s="15">
        <v>5739414</v>
      </c>
      <c r="W12" s="15">
        <v>3406078</v>
      </c>
      <c r="X12" s="15"/>
      <c r="Y12" s="2"/>
      <c r="Z12" s="2"/>
      <c r="AA12" s="2"/>
      <c r="AB12" s="15">
        <v>4056108</v>
      </c>
      <c r="AC12" s="15"/>
      <c r="AD12" s="2"/>
      <c r="AE12" s="18">
        <v>230148</v>
      </c>
      <c r="AF12" s="18">
        <f t="shared" si="0"/>
        <v>64291658</v>
      </c>
    </row>
    <row r="13" spans="1:32" s="16" customFormat="1" x14ac:dyDescent="0.15">
      <c r="A13" s="14">
        <v>37376</v>
      </c>
      <c r="B13" s="15">
        <v>51831697</v>
      </c>
      <c r="C13" s="15">
        <v>26314</v>
      </c>
      <c r="D13" s="15">
        <v>192841</v>
      </c>
      <c r="E13" s="15">
        <v>81097</v>
      </c>
      <c r="F13" s="15"/>
      <c r="G13" s="15">
        <v>167964</v>
      </c>
      <c r="H13" s="15"/>
      <c r="I13" s="15">
        <v>71361</v>
      </c>
      <c r="J13" s="15">
        <v>503182</v>
      </c>
      <c r="K13" s="15">
        <v>6860211</v>
      </c>
      <c r="L13" s="15">
        <v>684192</v>
      </c>
      <c r="N13" s="15"/>
      <c r="Q13" s="15">
        <v>13110767</v>
      </c>
      <c r="R13" s="15"/>
      <c r="S13" s="15">
        <v>168</v>
      </c>
      <c r="T13" s="15">
        <v>0</v>
      </c>
      <c r="U13" s="15">
        <v>2963</v>
      </c>
      <c r="V13" s="15">
        <v>8677317</v>
      </c>
      <c r="W13" s="15">
        <v>5111870</v>
      </c>
      <c r="X13" s="15"/>
      <c r="Y13" s="2"/>
      <c r="Z13" s="2"/>
      <c r="AA13" s="2"/>
      <c r="AB13" s="15">
        <v>5984240</v>
      </c>
      <c r="AC13" s="15"/>
      <c r="AD13" s="2"/>
      <c r="AE13" s="18">
        <v>351072</v>
      </c>
      <c r="AF13" s="18">
        <f t="shared" si="0"/>
        <v>93657256</v>
      </c>
    </row>
    <row r="14" spans="1:32" s="16" customFormat="1" x14ac:dyDescent="0.15">
      <c r="A14" s="14">
        <v>37407</v>
      </c>
      <c r="B14" s="15">
        <v>62783404</v>
      </c>
      <c r="C14" s="15">
        <v>30748</v>
      </c>
      <c r="D14" s="15">
        <v>241102</v>
      </c>
      <c r="E14" s="15">
        <v>102765</v>
      </c>
      <c r="F14" s="15"/>
      <c r="G14" s="15">
        <v>222930</v>
      </c>
      <c r="H14" s="15"/>
      <c r="I14" s="15">
        <v>74535</v>
      </c>
      <c r="J14" s="15">
        <v>611581</v>
      </c>
      <c r="K14" s="15">
        <v>9019728</v>
      </c>
      <c r="L14" s="15">
        <v>842232</v>
      </c>
      <c r="N14" s="15"/>
      <c r="Q14" s="15">
        <v>14219434</v>
      </c>
      <c r="R14" s="15"/>
      <c r="S14" s="15">
        <v>372</v>
      </c>
      <c r="T14" s="15">
        <v>0</v>
      </c>
      <c r="U14" s="15">
        <v>5030</v>
      </c>
      <c r="V14" s="15">
        <v>11827238</v>
      </c>
      <c r="W14" s="15">
        <v>6401623</v>
      </c>
      <c r="X14" s="15"/>
      <c r="Y14" s="2"/>
      <c r="Z14" s="2"/>
      <c r="AA14" s="2"/>
      <c r="AB14" s="15">
        <v>7485461</v>
      </c>
      <c r="AC14" s="15"/>
      <c r="AD14" s="2"/>
      <c r="AE14" s="18">
        <v>361008</v>
      </c>
      <c r="AF14" s="18">
        <f t="shared" si="0"/>
        <v>114229191</v>
      </c>
    </row>
    <row r="15" spans="1:32" s="16" customFormat="1" x14ac:dyDescent="0.15">
      <c r="A15" s="14">
        <v>37437</v>
      </c>
      <c r="B15" s="15">
        <v>55337529</v>
      </c>
      <c r="C15" s="15">
        <v>24043</v>
      </c>
      <c r="D15" s="15">
        <v>195565</v>
      </c>
      <c r="E15" s="15">
        <v>80990</v>
      </c>
      <c r="F15" s="15"/>
      <c r="G15" s="15">
        <v>201611</v>
      </c>
      <c r="H15" s="15"/>
      <c r="I15" s="15">
        <v>64811</v>
      </c>
      <c r="J15" s="15">
        <v>498234</v>
      </c>
      <c r="K15" s="15">
        <v>7606587</v>
      </c>
      <c r="L15" s="15">
        <v>644568</v>
      </c>
      <c r="N15" s="15"/>
      <c r="Q15" s="15">
        <v>13140860</v>
      </c>
      <c r="R15" s="15"/>
      <c r="S15" s="15">
        <v>264</v>
      </c>
      <c r="T15" s="15">
        <v>0</v>
      </c>
      <c r="U15" s="15">
        <v>1296</v>
      </c>
      <c r="V15" s="15">
        <v>10251097</v>
      </c>
      <c r="W15" s="15">
        <v>4884938</v>
      </c>
      <c r="X15" s="15"/>
      <c r="Y15" s="2"/>
      <c r="Z15" s="2"/>
      <c r="AA15" s="2"/>
      <c r="AB15" s="15">
        <v>6102166</v>
      </c>
      <c r="AC15" s="15"/>
      <c r="AD15" s="2"/>
      <c r="AE15" s="18">
        <v>337776</v>
      </c>
      <c r="AF15" s="18">
        <f t="shared" si="0"/>
        <v>99372335</v>
      </c>
    </row>
    <row r="16" spans="1:32" s="16" customFormat="1" x14ac:dyDescent="0.15">
      <c r="A16" s="14">
        <v>37468</v>
      </c>
      <c r="B16" s="15">
        <v>72911747</v>
      </c>
      <c r="C16" s="15">
        <v>28782</v>
      </c>
      <c r="D16" s="15">
        <v>216410</v>
      </c>
      <c r="E16" s="15">
        <v>96635</v>
      </c>
      <c r="F16" s="15"/>
      <c r="G16" s="15">
        <v>218303</v>
      </c>
      <c r="H16" s="15"/>
      <c r="I16" s="15">
        <v>74236</v>
      </c>
      <c r="J16" s="15">
        <v>589426</v>
      </c>
      <c r="K16" s="15">
        <v>10071015</v>
      </c>
      <c r="L16" s="15">
        <v>745356</v>
      </c>
      <c r="N16" s="15"/>
      <c r="Q16" s="15">
        <v>16688220</v>
      </c>
      <c r="R16" s="15"/>
      <c r="S16" s="15">
        <v>240</v>
      </c>
      <c r="T16" s="15">
        <v>0</v>
      </c>
      <c r="U16" s="15">
        <v>1232</v>
      </c>
      <c r="V16" s="15">
        <v>14373049</v>
      </c>
      <c r="W16" s="15">
        <v>5774788</v>
      </c>
      <c r="X16" s="15"/>
      <c r="Y16" s="2"/>
      <c r="Z16" s="2"/>
      <c r="AA16" s="2"/>
      <c r="AB16" s="15">
        <v>6236337</v>
      </c>
      <c r="AC16" s="15"/>
      <c r="AD16" s="2"/>
      <c r="AE16" s="18">
        <v>504108</v>
      </c>
      <c r="AF16" s="18">
        <f t="shared" si="0"/>
        <v>128529884</v>
      </c>
    </row>
    <row r="17" spans="1:32" s="16" customFormat="1" x14ac:dyDescent="0.15">
      <c r="A17" s="14">
        <v>37499</v>
      </c>
      <c r="B17" s="15">
        <v>61601726</v>
      </c>
      <c r="C17" s="15">
        <v>22688</v>
      </c>
      <c r="D17" s="15">
        <v>168988</v>
      </c>
      <c r="E17" s="15">
        <v>74617</v>
      </c>
      <c r="F17" s="15"/>
      <c r="G17" s="15">
        <v>154570</v>
      </c>
      <c r="H17" s="15"/>
      <c r="I17" s="15">
        <v>49380</v>
      </c>
      <c r="J17" s="15">
        <v>471209</v>
      </c>
      <c r="K17" s="15">
        <v>8577564</v>
      </c>
      <c r="L17" s="15">
        <v>678493</v>
      </c>
      <c r="N17" s="15"/>
      <c r="Q17" s="15">
        <v>14096837</v>
      </c>
      <c r="R17" s="15"/>
      <c r="S17" s="15">
        <v>132</v>
      </c>
      <c r="T17" s="15">
        <v>0</v>
      </c>
      <c r="U17" s="15">
        <v>295</v>
      </c>
      <c r="V17" s="15">
        <v>12095901</v>
      </c>
      <c r="W17" s="15">
        <v>4796100</v>
      </c>
      <c r="X17" s="15"/>
      <c r="Y17" s="2"/>
      <c r="Z17" s="2"/>
      <c r="AA17" s="2"/>
      <c r="AB17" s="15">
        <v>4150282</v>
      </c>
      <c r="AC17" s="15"/>
      <c r="AD17" s="2"/>
      <c r="AE17" s="18">
        <v>420540</v>
      </c>
      <c r="AF17" s="18">
        <f t="shared" si="0"/>
        <v>107359322</v>
      </c>
    </row>
    <row r="18" spans="1:32" s="16" customFormat="1" x14ac:dyDescent="0.15">
      <c r="A18" s="14">
        <v>37529</v>
      </c>
      <c r="B18" s="15">
        <v>53182316</v>
      </c>
      <c r="C18" s="15">
        <v>20996</v>
      </c>
      <c r="D18" s="15">
        <v>149769</v>
      </c>
      <c r="E18" s="15">
        <v>66093</v>
      </c>
      <c r="F18" s="15"/>
      <c r="G18" s="15">
        <v>116613</v>
      </c>
      <c r="H18" s="15"/>
      <c r="I18" s="15">
        <v>55233</v>
      </c>
      <c r="J18" s="15">
        <v>422114</v>
      </c>
      <c r="K18" s="15">
        <v>7380951</v>
      </c>
      <c r="L18" s="15">
        <v>590040</v>
      </c>
      <c r="N18" s="15"/>
      <c r="Q18" s="15">
        <v>12464041</v>
      </c>
      <c r="R18" s="15"/>
      <c r="S18" s="15">
        <v>252</v>
      </c>
      <c r="T18" s="15">
        <v>0</v>
      </c>
      <c r="U18" s="15">
        <v>273</v>
      </c>
      <c r="V18" s="15">
        <v>10514770</v>
      </c>
      <c r="W18" s="15">
        <v>4157509</v>
      </c>
      <c r="X18" s="15"/>
      <c r="Y18" s="2"/>
      <c r="Z18" s="2"/>
      <c r="AA18" s="2"/>
      <c r="AB18" s="15">
        <v>4172866</v>
      </c>
      <c r="AC18" s="15"/>
      <c r="AD18" s="2"/>
      <c r="AE18" s="18">
        <v>404628</v>
      </c>
      <c r="AF18" s="18">
        <f t="shared" si="0"/>
        <v>93698464</v>
      </c>
    </row>
    <row r="19" spans="1:32" s="16" customFormat="1" x14ac:dyDescent="0.15">
      <c r="A19" s="14">
        <v>37560</v>
      </c>
      <c r="B19" s="15">
        <v>52986337</v>
      </c>
      <c r="C19" s="15">
        <v>21148</v>
      </c>
      <c r="D19" s="15">
        <v>170996</v>
      </c>
      <c r="E19" s="15">
        <v>75622</v>
      </c>
      <c r="F19" s="15"/>
      <c r="G19" s="15">
        <v>179245</v>
      </c>
      <c r="H19" s="15"/>
      <c r="I19" s="15">
        <v>59434</v>
      </c>
      <c r="J19" s="15">
        <v>460662</v>
      </c>
      <c r="K19" s="15">
        <v>7643616</v>
      </c>
      <c r="L19" s="15">
        <v>672901</v>
      </c>
      <c r="N19" s="15"/>
      <c r="Q19" s="15">
        <v>12593628</v>
      </c>
      <c r="R19" s="15"/>
      <c r="S19" s="15">
        <v>108</v>
      </c>
      <c r="T19" s="15">
        <v>0</v>
      </c>
      <c r="U19" s="15">
        <v>148</v>
      </c>
      <c r="V19" s="15">
        <v>10362073</v>
      </c>
      <c r="W19" s="15">
        <v>4360407</v>
      </c>
      <c r="X19" s="15"/>
      <c r="Y19" s="2"/>
      <c r="Z19" s="2"/>
      <c r="AA19" s="2"/>
      <c r="AB19" s="15">
        <v>5623605</v>
      </c>
      <c r="AC19" s="15"/>
      <c r="AD19" s="2"/>
      <c r="AE19" s="18">
        <v>372504</v>
      </c>
      <c r="AF19" s="18">
        <f t="shared" si="0"/>
        <v>95582434</v>
      </c>
    </row>
    <row r="20" spans="1:32" s="16" customFormat="1" x14ac:dyDescent="0.15">
      <c r="A20" s="14">
        <v>37590</v>
      </c>
      <c r="B20" s="15">
        <v>43968926</v>
      </c>
      <c r="C20" s="15">
        <v>21020</v>
      </c>
      <c r="D20" s="15">
        <v>161230</v>
      </c>
      <c r="E20" s="15">
        <v>69955</v>
      </c>
      <c r="F20" s="15"/>
      <c r="G20" s="15">
        <v>211353</v>
      </c>
      <c r="H20" s="15"/>
      <c r="I20" s="15">
        <v>49877</v>
      </c>
      <c r="J20" s="15">
        <v>429725</v>
      </c>
      <c r="K20" s="15">
        <v>6323687</v>
      </c>
      <c r="L20" s="15">
        <v>595539</v>
      </c>
      <c r="N20" s="15"/>
      <c r="Q20" s="15">
        <v>10476274</v>
      </c>
      <c r="R20" s="15"/>
      <c r="S20" s="15">
        <v>108</v>
      </c>
      <c r="T20" s="15">
        <v>0</v>
      </c>
      <c r="U20" s="15">
        <v>14</v>
      </c>
      <c r="V20" s="15">
        <v>8511644</v>
      </c>
      <c r="W20" s="15">
        <v>3811366</v>
      </c>
      <c r="X20" s="15"/>
      <c r="Y20" s="2"/>
      <c r="Z20" s="2"/>
      <c r="AA20" s="2"/>
      <c r="AB20" s="15">
        <v>5277339</v>
      </c>
      <c r="AC20" s="15"/>
      <c r="AD20" s="2"/>
      <c r="AE20" s="18">
        <v>321960</v>
      </c>
      <c r="AF20" s="18">
        <f t="shared" si="0"/>
        <v>80230017</v>
      </c>
    </row>
    <row r="21" spans="1:32" s="16" customFormat="1" x14ac:dyDescent="0.15">
      <c r="A21" s="14">
        <v>37621</v>
      </c>
      <c r="B21" s="15">
        <v>43645575</v>
      </c>
      <c r="C21" s="15">
        <v>19741</v>
      </c>
      <c r="D21" s="15">
        <v>144555</v>
      </c>
      <c r="E21" s="15">
        <v>69983</v>
      </c>
      <c r="F21" s="15"/>
      <c r="G21" s="15">
        <v>202720</v>
      </c>
      <c r="H21" s="15"/>
      <c r="I21" s="15">
        <v>44084</v>
      </c>
      <c r="J21" s="15">
        <v>427414</v>
      </c>
      <c r="K21" s="15">
        <v>6006459</v>
      </c>
      <c r="L21" s="15">
        <v>580321</v>
      </c>
      <c r="N21" s="15"/>
      <c r="Q21" s="15">
        <v>10646532</v>
      </c>
      <c r="R21" s="15"/>
      <c r="S21" s="15">
        <v>180</v>
      </c>
      <c r="T21" s="15">
        <v>0</v>
      </c>
      <c r="U21" s="15">
        <v>24</v>
      </c>
      <c r="V21" s="15">
        <v>7916705</v>
      </c>
      <c r="W21" s="15">
        <v>3833274</v>
      </c>
      <c r="X21" s="15"/>
      <c r="Y21" s="2"/>
      <c r="Z21" s="2"/>
      <c r="AA21" s="2"/>
      <c r="AB21" s="15">
        <v>5187676</v>
      </c>
      <c r="AC21" s="15"/>
      <c r="AD21" s="2"/>
      <c r="AE21" s="18">
        <v>337452</v>
      </c>
      <c r="AF21" s="18">
        <f t="shared" si="0"/>
        <v>79062695</v>
      </c>
    </row>
    <row r="22" spans="1:32" s="16" customFormat="1" x14ac:dyDescent="0.15">
      <c r="A22" s="14">
        <v>37652</v>
      </c>
      <c r="B22" s="15">
        <v>47880549</v>
      </c>
      <c r="C22" s="15">
        <v>21936</v>
      </c>
      <c r="D22" s="15">
        <v>151209</v>
      </c>
      <c r="E22" s="15">
        <v>81828</v>
      </c>
      <c r="F22" s="15"/>
      <c r="G22" s="15">
        <v>190023</v>
      </c>
      <c r="H22" s="15"/>
      <c r="I22" s="15">
        <v>54615</v>
      </c>
      <c r="J22" s="15">
        <v>473671</v>
      </c>
      <c r="K22" s="15">
        <v>6635882</v>
      </c>
      <c r="L22" s="15">
        <v>655725</v>
      </c>
      <c r="N22" s="15"/>
      <c r="Q22" s="15">
        <v>11997791</v>
      </c>
      <c r="R22" s="15"/>
      <c r="S22" s="15">
        <v>156</v>
      </c>
      <c r="T22" s="15">
        <v>0</v>
      </c>
      <c r="U22" s="15">
        <v>0</v>
      </c>
      <c r="V22" s="15">
        <v>8002763</v>
      </c>
      <c r="W22" s="15">
        <v>4619917</v>
      </c>
      <c r="X22" s="15"/>
      <c r="Y22" s="2"/>
      <c r="Z22" s="2"/>
      <c r="AA22" s="2"/>
      <c r="AB22" s="15">
        <v>4910116</v>
      </c>
      <c r="AC22" s="15"/>
      <c r="AD22" s="2"/>
      <c r="AE22" s="18">
        <v>381108</v>
      </c>
      <c r="AF22" s="18">
        <f t="shared" si="0"/>
        <v>86057289</v>
      </c>
    </row>
    <row r="23" spans="1:32" s="16" customFormat="1" x14ac:dyDescent="0.15">
      <c r="A23" s="14">
        <v>37680</v>
      </c>
      <c r="B23" s="15">
        <v>37769078</v>
      </c>
      <c r="C23" s="15">
        <v>17607</v>
      </c>
      <c r="D23" s="15">
        <v>129282</v>
      </c>
      <c r="E23" s="15">
        <v>63876</v>
      </c>
      <c r="F23" s="15"/>
      <c r="G23" s="15">
        <v>209878</v>
      </c>
      <c r="H23" s="15"/>
      <c r="I23" s="15">
        <v>44118</v>
      </c>
      <c r="J23" s="15">
        <v>401131</v>
      </c>
      <c r="K23" s="15">
        <v>5146460</v>
      </c>
      <c r="L23" s="15">
        <v>526286</v>
      </c>
      <c r="N23" s="15"/>
      <c r="Q23" s="15">
        <v>9650862</v>
      </c>
      <c r="R23" s="15"/>
      <c r="S23" s="15">
        <v>132</v>
      </c>
      <c r="T23" s="15">
        <v>0</v>
      </c>
      <c r="U23" s="15">
        <v>0</v>
      </c>
      <c r="V23" s="15">
        <v>6590621</v>
      </c>
      <c r="W23" s="15">
        <v>3635115</v>
      </c>
      <c r="X23" s="15"/>
      <c r="Y23" s="2"/>
      <c r="Z23" s="2"/>
      <c r="AA23" s="2"/>
      <c r="AB23" s="15">
        <v>4460816</v>
      </c>
      <c r="AC23" s="15"/>
      <c r="AD23" s="2"/>
      <c r="AE23" s="18">
        <v>277536</v>
      </c>
      <c r="AF23" s="18">
        <f t="shared" si="0"/>
        <v>68922798</v>
      </c>
    </row>
    <row r="24" spans="1:32" s="16" customFormat="1" x14ac:dyDescent="0.15">
      <c r="A24" s="14">
        <v>37711</v>
      </c>
      <c r="B24" s="15">
        <v>43588114</v>
      </c>
      <c r="C24" s="15">
        <v>18485</v>
      </c>
      <c r="D24" s="15">
        <v>156365</v>
      </c>
      <c r="E24" s="15">
        <v>66671</v>
      </c>
      <c r="F24" s="15"/>
      <c r="G24" s="15">
        <v>262779</v>
      </c>
      <c r="H24" s="15"/>
      <c r="I24" s="15">
        <v>47110</v>
      </c>
      <c r="J24" s="15">
        <v>468100</v>
      </c>
      <c r="K24" s="15">
        <v>5606757</v>
      </c>
      <c r="L24" s="15">
        <v>565422</v>
      </c>
      <c r="N24" s="15"/>
      <c r="Q24" s="15">
        <v>11382556</v>
      </c>
      <c r="R24" s="15"/>
      <c r="S24" s="15">
        <v>72</v>
      </c>
      <c r="T24" s="15">
        <v>0</v>
      </c>
      <c r="U24" s="15">
        <v>0</v>
      </c>
      <c r="V24" s="15">
        <v>7508822</v>
      </c>
      <c r="W24" s="15">
        <v>3956692</v>
      </c>
      <c r="X24" s="15"/>
      <c r="Y24" s="2"/>
      <c r="Z24" s="2"/>
      <c r="AA24" s="2"/>
      <c r="AB24" s="15">
        <v>5263413</v>
      </c>
      <c r="AC24" s="15"/>
      <c r="AD24" s="2"/>
      <c r="AE24" s="18">
        <v>361644</v>
      </c>
      <c r="AF24" s="18">
        <f t="shared" si="0"/>
        <v>79253002</v>
      </c>
    </row>
    <row r="25" spans="1:32" s="16" customFormat="1" x14ac:dyDescent="0.15">
      <c r="A25" s="14">
        <v>37741</v>
      </c>
      <c r="B25" s="15">
        <v>61131230</v>
      </c>
      <c r="C25" s="15">
        <v>26544</v>
      </c>
      <c r="D25" s="15">
        <v>229968</v>
      </c>
      <c r="E25" s="15">
        <v>94097</v>
      </c>
      <c r="F25" s="15"/>
      <c r="G25" s="15">
        <v>435784</v>
      </c>
      <c r="H25" s="15"/>
      <c r="I25" s="15">
        <v>66421</v>
      </c>
      <c r="J25" s="15">
        <v>664951</v>
      </c>
      <c r="K25" s="15">
        <v>8025435</v>
      </c>
      <c r="L25" s="15">
        <v>774294</v>
      </c>
      <c r="N25" s="15"/>
      <c r="Q25" s="15">
        <v>14292456</v>
      </c>
      <c r="R25" s="15"/>
      <c r="S25" s="15">
        <v>180</v>
      </c>
      <c r="T25" s="15">
        <v>0</v>
      </c>
      <c r="U25" s="15">
        <v>120</v>
      </c>
      <c r="V25" s="15">
        <v>11952879</v>
      </c>
      <c r="W25" s="15">
        <v>5957416</v>
      </c>
      <c r="X25" s="15"/>
      <c r="Y25" s="2"/>
      <c r="Z25" s="2"/>
      <c r="AA25" s="2"/>
      <c r="AB25" s="15">
        <v>7611103</v>
      </c>
      <c r="AC25" s="15"/>
      <c r="AD25" s="2"/>
      <c r="AE25" s="18">
        <v>413232</v>
      </c>
      <c r="AF25" s="18">
        <f t="shared" si="0"/>
        <v>111676110</v>
      </c>
    </row>
    <row r="26" spans="1:32" s="16" customFormat="1" x14ac:dyDescent="0.15">
      <c r="A26" s="14">
        <v>37772</v>
      </c>
      <c r="B26" s="15">
        <v>60414847</v>
      </c>
      <c r="C26" s="15">
        <v>25756</v>
      </c>
      <c r="D26" s="15">
        <v>241945</v>
      </c>
      <c r="E26" s="15">
        <v>91488</v>
      </c>
      <c r="F26" s="15"/>
      <c r="G26" s="15">
        <v>447210</v>
      </c>
      <c r="H26" s="15"/>
      <c r="I26" s="15">
        <v>60719</v>
      </c>
      <c r="J26" s="15">
        <v>630500</v>
      </c>
      <c r="K26" s="15">
        <v>7889912</v>
      </c>
      <c r="L26" s="15">
        <v>726589</v>
      </c>
      <c r="N26" s="15"/>
      <c r="Q26" s="15">
        <v>14626866</v>
      </c>
      <c r="R26" s="15"/>
      <c r="S26" s="15">
        <v>204</v>
      </c>
      <c r="T26" s="15">
        <v>0</v>
      </c>
      <c r="U26" s="15">
        <v>45</v>
      </c>
      <c r="V26" s="15">
        <v>11656907</v>
      </c>
      <c r="W26" s="15">
        <v>5532490</v>
      </c>
      <c r="X26" s="15"/>
      <c r="Y26" s="2"/>
      <c r="Z26" s="2"/>
      <c r="AA26" s="2"/>
      <c r="AB26" s="15">
        <v>6795474</v>
      </c>
      <c r="AC26" s="15"/>
      <c r="AD26" s="15">
        <v>294</v>
      </c>
      <c r="AE26" s="18">
        <v>414696</v>
      </c>
      <c r="AF26" s="18">
        <f t="shared" si="0"/>
        <v>109555942</v>
      </c>
    </row>
    <row r="27" spans="1:32" s="16" customFormat="1" x14ac:dyDescent="0.15">
      <c r="A27" s="14">
        <v>37802</v>
      </c>
      <c r="B27" s="15">
        <v>57887268</v>
      </c>
      <c r="C27" s="15">
        <v>20745</v>
      </c>
      <c r="D27" s="15">
        <v>195453</v>
      </c>
      <c r="E27" s="15">
        <v>75438</v>
      </c>
      <c r="F27" s="15"/>
      <c r="G27" s="15">
        <v>491114</v>
      </c>
      <c r="H27" s="15"/>
      <c r="I27" s="15">
        <v>51983</v>
      </c>
      <c r="J27" s="15">
        <v>553020</v>
      </c>
      <c r="K27" s="15">
        <v>7306236</v>
      </c>
      <c r="L27" s="15">
        <v>621658</v>
      </c>
      <c r="N27" s="15"/>
      <c r="Q27" s="15">
        <v>13744578</v>
      </c>
      <c r="R27" s="15"/>
      <c r="S27" s="15">
        <v>144</v>
      </c>
      <c r="T27" s="15">
        <v>0</v>
      </c>
      <c r="U27" s="15">
        <v>0</v>
      </c>
      <c r="V27" s="15">
        <v>11434147</v>
      </c>
      <c r="W27" s="15">
        <v>4686918</v>
      </c>
      <c r="X27" s="15"/>
      <c r="Y27" s="2"/>
      <c r="Z27" s="2"/>
      <c r="AA27" s="2"/>
      <c r="AB27" s="15">
        <v>6155415</v>
      </c>
      <c r="AC27" s="15"/>
      <c r="AD27" s="15">
        <v>1760</v>
      </c>
      <c r="AE27" s="18">
        <v>419892</v>
      </c>
      <c r="AF27" s="18">
        <f t="shared" si="0"/>
        <v>103645769</v>
      </c>
    </row>
    <row r="28" spans="1:32" s="16" customFormat="1" x14ac:dyDescent="0.15">
      <c r="A28" s="14">
        <v>37833</v>
      </c>
      <c r="B28" s="15">
        <v>74496214</v>
      </c>
      <c r="C28" s="15">
        <v>23847</v>
      </c>
      <c r="D28" s="15">
        <v>205376</v>
      </c>
      <c r="E28" s="15">
        <v>88898</v>
      </c>
      <c r="F28" s="15"/>
      <c r="G28" s="15">
        <v>484427</v>
      </c>
      <c r="H28" s="15"/>
      <c r="I28" s="15">
        <v>68628</v>
      </c>
      <c r="J28" s="15">
        <v>652252</v>
      </c>
      <c r="K28" s="15">
        <v>9554898</v>
      </c>
      <c r="L28" s="15">
        <v>744216</v>
      </c>
      <c r="N28" s="15"/>
      <c r="Q28" s="15">
        <v>17071496</v>
      </c>
      <c r="R28" s="15"/>
      <c r="S28" s="15">
        <v>132</v>
      </c>
      <c r="T28" s="15">
        <v>0</v>
      </c>
      <c r="U28" s="15">
        <v>30</v>
      </c>
      <c r="V28" s="15">
        <v>15405543</v>
      </c>
      <c r="W28" s="15">
        <v>5616423</v>
      </c>
      <c r="X28" s="15"/>
      <c r="Y28" s="2"/>
      <c r="Z28" s="2"/>
      <c r="AA28" s="2"/>
      <c r="AB28" s="15">
        <v>6350056</v>
      </c>
      <c r="AC28" s="15"/>
      <c r="AD28" s="15">
        <v>6113</v>
      </c>
      <c r="AE28" s="18">
        <v>536460</v>
      </c>
      <c r="AF28" s="18">
        <f t="shared" si="0"/>
        <v>131305009</v>
      </c>
    </row>
    <row r="29" spans="1:32" s="16" customFormat="1" x14ac:dyDescent="0.15">
      <c r="A29" s="14">
        <v>37864</v>
      </c>
      <c r="B29" s="15">
        <v>69646261</v>
      </c>
      <c r="C29" s="15">
        <v>19668</v>
      </c>
      <c r="D29" s="15">
        <v>181142</v>
      </c>
      <c r="E29" s="15">
        <v>85117</v>
      </c>
      <c r="F29" s="15"/>
      <c r="G29" s="15">
        <v>326045</v>
      </c>
      <c r="H29" s="15"/>
      <c r="I29" s="15">
        <v>58484</v>
      </c>
      <c r="J29" s="15">
        <v>578850</v>
      </c>
      <c r="K29" s="15">
        <v>9169539</v>
      </c>
      <c r="L29" s="15">
        <v>674267</v>
      </c>
      <c r="N29" s="15"/>
      <c r="Q29" s="15">
        <v>15311692</v>
      </c>
      <c r="R29" s="15"/>
      <c r="S29" s="15">
        <v>120</v>
      </c>
      <c r="T29" s="15">
        <v>0</v>
      </c>
      <c r="U29" s="15">
        <v>0</v>
      </c>
      <c r="V29" s="15">
        <v>15775789</v>
      </c>
      <c r="W29" s="15">
        <v>5083438</v>
      </c>
      <c r="X29" s="15"/>
      <c r="Y29" s="2"/>
      <c r="Z29" s="2"/>
      <c r="AA29" s="2"/>
      <c r="AB29" s="15">
        <v>4829767</v>
      </c>
      <c r="AC29" s="15"/>
      <c r="AD29" s="15">
        <v>8358</v>
      </c>
      <c r="AE29" s="18">
        <v>472212</v>
      </c>
      <c r="AF29" s="18">
        <f t="shared" si="0"/>
        <v>122220749</v>
      </c>
    </row>
    <row r="30" spans="1:32" s="16" customFormat="1" x14ac:dyDescent="0.15">
      <c r="A30" s="14">
        <v>37894</v>
      </c>
      <c r="B30" s="15">
        <v>59484817</v>
      </c>
      <c r="C30" s="15">
        <v>17809</v>
      </c>
      <c r="D30" s="15">
        <v>148736</v>
      </c>
      <c r="E30" s="15">
        <v>74676</v>
      </c>
      <c r="F30" s="15"/>
      <c r="G30" s="15">
        <v>331644</v>
      </c>
      <c r="H30" s="15"/>
      <c r="I30" s="15">
        <v>50367</v>
      </c>
      <c r="J30" s="15">
        <v>474145</v>
      </c>
      <c r="K30" s="15">
        <v>7460553</v>
      </c>
      <c r="L30" s="15">
        <v>591368</v>
      </c>
      <c r="N30" s="15"/>
      <c r="Q30" s="15">
        <v>14222169</v>
      </c>
      <c r="R30" s="15"/>
      <c r="S30" s="15">
        <v>96</v>
      </c>
      <c r="T30" s="15">
        <v>0</v>
      </c>
      <c r="U30" s="15">
        <v>0</v>
      </c>
      <c r="V30" s="15">
        <v>12436114</v>
      </c>
      <c r="W30" s="15">
        <v>4069213</v>
      </c>
      <c r="X30" s="15"/>
      <c r="Y30" s="2"/>
      <c r="Z30" s="2"/>
      <c r="AA30" s="2"/>
      <c r="AB30" s="15">
        <v>4410828</v>
      </c>
      <c r="AC30" s="15"/>
      <c r="AD30" s="15">
        <v>10293</v>
      </c>
      <c r="AE30" s="18">
        <v>469236</v>
      </c>
      <c r="AF30" s="18">
        <f t="shared" si="0"/>
        <v>104252064</v>
      </c>
    </row>
    <row r="31" spans="1:32" s="16" customFormat="1" x14ac:dyDescent="0.15">
      <c r="A31" s="14">
        <v>37925</v>
      </c>
      <c r="B31" s="15">
        <v>62746128</v>
      </c>
      <c r="C31" s="15">
        <v>21241</v>
      </c>
      <c r="D31" s="15">
        <v>168659</v>
      </c>
      <c r="E31" s="15">
        <v>101838</v>
      </c>
      <c r="F31" s="15"/>
      <c r="G31" s="15">
        <v>558698</v>
      </c>
      <c r="H31" s="15"/>
      <c r="I31" s="15">
        <v>61762</v>
      </c>
      <c r="J31" s="15">
        <v>607267</v>
      </c>
      <c r="K31" s="15">
        <v>8749199</v>
      </c>
      <c r="L31" s="15">
        <v>724144</v>
      </c>
      <c r="N31" s="15"/>
      <c r="Q31" s="15">
        <v>14489884</v>
      </c>
      <c r="R31" s="15"/>
      <c r="S31" s="15">
        <v>132</v>
      </c>
      <c r="T31" s="15">
        <v>0</v>
      </c>
      <c r="U31" s="15">
        <v>0</v>
      </c>
      <c r="V31" s="15">
        <v>14540589</v>
      </c>
      <c r="W31" s="15">
        <v>5032299</v>
      </c>
      <c r="X31" s="15"/>
      <c r="Y31" s="2"/>
      <c r="Z31" s="2"/>
      <c r="AA31" s="2"/>
      <c r="AB31" s="15">
        <v>6687315</v>
      </c>
      <c r="AC31" s="15"/>
      <c r="AD31" s="15">
        <v>19847</v>
      </c>
      <c r="AE31" s="18">
        <v>434736</v>
      </c>
      <c r="AF31" s="18">
        <f t="shared" si="0"/>
        <v>114943738</v>
      </c>
    </row>
    <row r="32" spans="1:32" s="16" customFormat="1" x14ac:dyDescent="0.15">
      <c r="A32" s="14">
        <v>37955</v>
      </c>
      <c r="B32" s="15">
        <v>38717807</v>
      </c>
      <c r="C32" s="15">
        <v>15024</v>
      </c>
      <c r="D32" s="15">
        <v>106145</v>
      </c>
      <c r="E32" s="15">
        <v>73556</v>
      </c>
      <c r="F32" s="15"/>
      <c r="G32" s="15">
        <v>439787</v>
      </c>
      <c r="H32" s="15"/>
      <c r="I32" s="15">
        <v>43262</v>
      </c>
      <c r="J32" s="15">
        <v>399764</v>
      </c>
      <c r="K32" s="15">
        <v>5308634</v>
      </c>
      <c r="L32" s="15">
        <v>490224</v>
      </c>
      <c r="N32" s="15"/>
      <c r="Q32" s="15">
        <v>10400371</v>
      </c>
      <c r="R32" s="15"/>
      <c r="S32" s="15">
        <v>96</v>
      </c>
      <c r="T32" s="15">
        <v>0</v>
      </c>
      <c r="U32" s="15">
        <v>0</v>
      </c>
      <c r="V32" s="15">
        <v>8251319</v>
      </c>
      <c r="W32" s="15">
        <v>3232019</v>
      </c>
      <c r="X32" s="15"/>
      <c r="Y32" s="2"/>
      <c r="Z32" s="2"/>
      <c r="AA32" s="2"/>
      <c r="AB32" s="15">
        <v>4568886</v>
      </c>
      <c r="AC32" s="15"/>
      <c r="AD32" s="15">
        <v>17746</v>
      </c>
      <c r="AE32" s="18">
        <v>292332</v>
      </c>
      <c r="AF32" s="18">
        <f t="shared" si="0"/>
        <v>72356972</v>
      </c>
    </row>
    <row r="33" spans="1:32" s="16" customFormat="1" x14ac:dyDescent="0.15">
      <c r="A33" s="14">
        <v>37986</v>
      </c>
      <c r="B33" s="15">
        <v>47068647</v>
      </c>
      <c r="C33" s="15">
        <v>17436</v>
      </c>
      <c r="D33" s="15">
        <v>123319</v>
      </c>
      <c r="E33" s="15">
        <v>79403</v>
      </c>
      <c r="F33" s="15"/>
      <c r="G33" s="15">
        <v>500116</v>
      </c>
      <c r="H33" s="15"/>
      <c r="I33" s="15">
        <v>54931</v>
      </c>
      <c r="J33" s="15">
        <v>504944</v>
      </c>
      <c r="K33" s="15">
        <v>6504649</v>
      </c>
      <c r="L33" s="15">
        <v>599616</v>
      </c>
      <c r="N33" s="15"/>
      <c r="Q33" s="15">
        <v>12145817</v>
      </c>
      <c r="R33" s="15"/>
      <c r="S33" s="15">
        <v>108</v>
      </c>
      <c r="T33" s="15">
        <v>0</v>
      </c>
      <c r="U33" s="15">
        <v>0</v>
      </c>
      <c r="V33" s="15">
        <v>9664528</v>
      </c>
      <c r="W33" s="15">
        <v>4128571</v>
      </c>
      <c r="X33" s="15"/>
      <c r="Y33" s="2"/>
      <c r="Z33" s="2"/>
      <c r="AA33" s="2"/>
      <c r="AB33" s="15">
        <v>5735395</v>
      </c>
      <c r="AC33" s="15"/>
      <c r="AD33" s="15">
        <v>21830</v>
      </c>
      <c r="AE33" s="18">
        <v>381756</v>
      </c>
      <c r="AF33" s="18">
        <f t="shared" si="0"/>
        <v>87531066</v>
      </c>
    </row>
    <row r="34" spans="1:32" s="16" customFormat="1" x14ac:dyDescent="0.15">
      <c r="A34" s="14">
        <v>38017</v>
      </c>
      <c r="B34" s="15">
        <v>47578650</v>
      </c>
      <c r="C34" s="15">
        <v>18981</v>
      </c>
      <c r="D34" s="15">
        <v>127761</v>
      </c>
      <c r="E34" s="15">
        <v>82523</v>
      </c>
      <c r="F34" s="15"/>
      <c r="G34" s="15">
        <v>391298</v>
      </c>
      <c r="H34" s="15"/>
      <c r="I34" s="15">
        <v>47806</v>
      </c>
      <c r="J34" s="15">
        <v>534720</v>
      </c>
      <c r="K34" s="15">
        <v>6565701</v>
      </c>
      <c r="L34" s="15">
        <v>603521</v>
      </c>
      <c r="N34" s="15"/>
      <c r="Q34" s="15">
        <v>11887380</v>
      </c>
      <c r="R34" s="15"/>
      <c r="S34" s="15">
        <v>156</v>
      </c>
      <c r="T34" s="15">
        <v>0</v>
      </c>
      <c r="U34" s="15">
        <v>0</v>
      </c>
      <c r="V34" s="15">
        <v>9149923</v>
      </c>
      <c r="W34" s="15">
        <v>4632173</v>
      </c>
      <c r="X34" s="15"/>
      <c r="Y34" s="2"/>
      <c r="Z34" s="2"/>
      <c r="AA34" s="2"/>
      <c r="AB34" s="15">
        <v>5029976</v>
      </c>
      <c r="AC34" s="15"/>
      <c r="AD34" s="15">
        <v>25261</v>
      </c>
      <c r="AE34" s="18">
        <v>407760</v>
      </c>
      <c r="AF34" s="18">
        <f t="shared" si="0"/>
        <v>87083590</v>
      </c>
    </row>
    <row r="35" spans="1:32" s="16" customFormat="1" x14ac:dyDescent="0.15">
      <c r="A35" s="14">
        <v>38046</v>
      </c>
      <c r="B35" s="15">
        <v>43257503</v>
      </c>
      <c r="C35" s="15">
        <v>16443</v>
      </c>
      <c r="D35" s="15">
        <v>104051</v>
      </c>
      <c r="E35" s="15">
        <v>68752</v>
      </c>
      <c r="F35" s="15"/>
      <c r="G35" s="15">
        <v>409464</v>
      </c>
      <c r="H35" s="15"/>
      <c r="I35" s="15">
        <v>43187</v>
      </c>
      <c r="J35" s="15">
        <v>529968</v>
      </c>
      <c r="K35" s="15">
        <v>5899089</v>
      </c>
      <c r="L35" s="15">
        <v>561880</v>
      </c>
      <c r="N35" s="15"/>
      <c r="Q35" s="15">
        <v>11108794</v>
      </c>
      <c r="R35" s="15"/>
      <c r="S35" s="15">
        <v>60</v>
      </c>
      <c r="T35" s="15">
        <v>0</v>
      </c>
      <c r="U35" s="15">
        <v>0</v>
      </c>
      <c r="V35" s="15">
        <v>8899968</v>
      </c>
      <c r="W35" s="15">
        <v>4229316</v>
      </c>
      <c r="X35" s="15"/>
      <c r="Y35" s="2"/>
      <c r="Z35" s="2"/>
      <c r="AA35" s="2"/>
      <c r="AB35" s="15">
        <v>5518299</v>
      </c>
      <c r="AC35" s="15"/>
      <c r="AD35" s="15">
        <v>21780</v>
      </c>
      <c r="AE35" s="18">
        <v>374580</v>
      </c>
      <c r="AF35" s="18">
        <f t="shared" si="0"/>
        <v>81043134</v>
      </c>
    </row>
    <row r="36" spans="1:32" s="16" customFormat="1" x14ac:dyDescent="0.15">
      <c r="A36" s="14">
        <v>38077</v>
      </c>
      <c r="B36" s="15">
        <v>56663029</v>
      </c>
      <c r="C36" s="15">
        <v>22782</v>
      </c>
      <c r="D36" s="15">
        <v>152608</v>
      </c>
      <c r="E36" s="15">
        <v>96348</v>
      </c>
      <c r="F36" s="15"/>
      <c r="G36" s="15">
        <v>629403</v>
      </c>
      <c r="H36" s="15"/>
      <c r="I36" s="15">
        <v>62720</v>
      </c>
      <c r="J36" s="15">
        <v>669964</v>
      </c>
      <c r="K36" s="15">
        <v>7565626</v>
      </c>
      <c r="L36" s="15">
        <v>689938</v>
      </c>
      <c r="N36" s="15"/>
      <c r="Q36" s="15">
        <v>14834917</v>
      </c>
      <c r="R36" s="15"/>
      <c r="S36" s="15">
        <v>252</v>
      </c>
      <c r="T36" s="15">
        <v>0</v>
      </c>
      <c r="U36" s="15">
        <v>0</v>
      </c>
      <c r="V36" s="15">
        <v>12244280</v>
      </c>
      <c r="W36" s="15">
        <v>5246923</v>
      </c>
      <c r="X36" s="15"/>
      <c r="Y36" s="2"/>
      <c r="Z36" s="2"/>
      <c r="AA36" s="2"/>
      <c r="AB36" s="15">
        <v>7317275</v>
      </c>
      <c r="AC36" s="15"/>
      <c r="AD36" s="15">
        <v>30039</v>
      </c>
      <c r="AE36" s="18">
        <v>485724</v>
      </c>
      <c r="AF36" s="18">
        <f t="shared" si="0"/>
        <v>106711828</v>
      </c>
    </row>
    <row r="37" spans="1:32" s="16" customFormat="1" x14ac:dyDescent="0.15">
      <c r="A37" s="14">
        <v>38107</v>
      </c>
      <c r="B37" s="15">
        <v>60725654</v>
      </c>
      <c r="C37" s="15">
        <v>22416</v>
      </c>
      <c r="D37" s="15">
        <v>174256</v>
      </c>
      <c r="E37" s="15">
        <v>94789</v>
      </c>
      <c r="F37" s="15"/>
      <c r="G37" s="15">
        <v>623331</v>
      </c>
      <c r="H37" s="15"/>
      <c r="I37" s="15">
        <v>65917</v>
      </c>
      <c r="J37" s="15">
        <v>712995</v>
      </c>
      <c r="K37" s="15">
        <v>8170340</v>
      </c>
      <c r="L37" s="15">
        <v>721038</v>
      </c>
      <c r="N37" s="15"/>
      <c r="Q37" s="15">
        <v>14870783</v>
      </c>
      <c r="R37" s="15"/>
      <c r="S37" s="15">
        <v>144</v>
      </c>
      <c r="T37" s="15">
        <v>0</v>
      </c>
      <c r="U37" s="15">
        <v>0</v>
      </c>
      <c r="V37" s="15">
        <v>14027395</v>
      </c>
      <c r="W37" s="15">
        <v>5646171</v>
      </c>
      <c r="X37" s="15"/>
      <c r="Y37" s="2"/>
      <c r="Z37" s="2"/>
      <c r="AA37" s="2"/>
      <c r="AB37" s="15">
        <v>7403092</v>
      </c>
      <c r="AC37" s="15"/>
      <c r="AD37" s="15">
        <v>28942</v>
      </c>
      <c r="AE37" s="18">
        <v>503472</v>
      </c>
      <c r="AF37" s="18">
        <f t="shared" si="0"/>
        <v>113790735</v>
      </c>
    </row>
    <row r="38" spans="1:32" s="16" customFormat="1" x14ac:dyDescent="0.15">
      <c r="A38" s="14">
        <v>38138</v>
      </c>
      <c r="B38" s="15">
        <v>55533842</v>
      </c>
      <c r="C38" s="15">
        <v>21665</v>
      </c>
      <c r="D38" s="15">
        <v>174166</v>
      </c>
      <c r="E38" s="15">
        <v>83875</v>
      </c>
      <c r="F38" s="15"/>
      <c r="G38" s="15">
        <v>757862</v>
      </c>
      <c r="H38" s="15"/>
      <c r="I38" s="15">
        <v>56200</v>
      </c>
      <c r="J38" s="15">
        <v>600657</v>
      </c>
      <c r="K38" s="15">
        <v>7243887</v>
      </c>
      <c r="L38" s="15">
        <v>624252</v>
      </c>
      <c r="N38" s="15"/>
      <c r="Q38" s="15">
        <v>14386428</v>
      </c>
      <c r="R38" s="15"/>
      <c r="S38" s="15">
        <v>156</v>
      </c>
      <c r="T38" s="15">
        <v>0</v>
      </c>
      <c r="U38" s="15">
        <v>0</v>
      </c>
      <c r="V38" s="15">
        <v>12597574</v>
      </c>
      <c r="W38" s="15">
        <v>4752014</v>
      </c>
      <c r="X38" s="15"/>
      <c r="Y38" s="2"/>
      <c r="Z38" s="2"/>
      <c r="AA38" s="2"/>
      <c r="AB38" s="15">
        <v>6447751</v>
      </c>
      <c r="AC38" s="15"/>
      <c r="AD38" s="15">
        <v>24937</v>
      </c>
      <c r="AE38" s="18">
        <v>507672</v>
      </c>
      <c r="AF38" s="18">
        <f t="shared" si="0"/>
        <v>103812938</v>
      </c>
    </row>
    <row r="39" spans="1:32" s="16" customFormat="1" x14ac:dyDescent="0.15">
      <c r="A39" s="14">
        <v>38168</v>
      </c>
      <c r="B39" s="15">
        <v>66274689</v>
      </c>
      <c r="C39" s="15">
        <v>24640</v>
      </c>
      <c r="D39" s="15">
        <v>197353</v>
      </c>
      <c r="E39" s="15">
        <v>96987</v>
      </c>
      <c r="F39" s="15"/>
      <c r="G39" s="15">
        <v>832571</v>
      </c>
      <c r="H39" s="15"/>
      <c r="I39" s="15">
        <v>66214</v>
      </c>
      <c r="J39" s="15">
        <v>718320</v>
      </c>
      <c r="K39" s="15">
        <v>8824980</v>
      </c>
      <c r="L39" s="15">
        <v>716016</v>
      </c>
      <c r="N39" s="15"/>
      <c r="Q39" s="15">
        <v>16385172</v>
      </c>
      <c r="R39" s="15"/>
      <c r="S39" s="15">
        <v>180</v>
      </c>
      <c r="T39" s="15">
        <v>0</v>
      </c>
      <c r="U39" s="15">
        <v>0</v>
      </c>
      <c r="V39" s="15">
        <v>15914162</v>
      </c>
      <c r="W39" s="15">
        <v>5450157</v>
      </c>
      <c r="X39" s="15"/>
      <c r="Y39" s="2"/>
      <c r="Z39" s="2"/>
      <c r="AA39" s="2"/>
      <c r="AB39" s="15">
        <v>7566334</v>
      </c>
      <c r="AC39" s="15"/>
      <c r="AD39" s="15">
        <v>28627</v>
      </c>
      <c r="AE39" s="18">
        <v>599700</v>
      </c>
      <c r="AF39" s="18">
        <f t="shared" si="0"/>
        <v>123696102</v>
      </c>
    </row>
    <row r="40" spans="1:32" s="16" customFormat="1" x14ac:dyDescent="0.15">
      <c r="A40" s="14">
        <v>38199</v>
      </c>
      <c r="B40" s="15">
        <v>71531286</v>
      </c>
      <c r="C40" s="15">
        <v>24273</v>
      </c>
      <c r="D40" s="15">
        <v>198462</v>
      </c>
      <c r="E40" s="15">
        <v>86313</v>
      </c>
      <c r="F40" s="15"/>
      <c r="G40" s="15">
        <v>623790</v>
      </c>
      <c r="H40" s="15"/>
      <c r="I40" s="15">
        <v>65140</v>
      </c>
      <c r="J40" s="15">
        <v>708619</v>
      </c>
      <c r="K40" s="15">
        <v>9434763</v>
      </c>
      <c r="L40" s="15">
        <v>706776</v>
      </c>
      <c r="N40" s="15"/>
      <c r="Q40" s="15">
        <v>17161128</v>
      </c>
      <c r="R40" s="15"/>
      <c r="S40" s="15">
        <v>96</v>
      </c>
      <c r="T40" s="15">
        <v>0</v>
      </c>
      <c r="U40" s="15">
        <v>0</v>
      </c>
      <c r="V40" s="15">
        <v>17710317</v>
      </c>
      <c r="W40" s="15">
        <v>5360616</v>
      </c>
      <c r="X40" s="15"/>
      <c r="Y40" s="2"/>
      <c r="Z40" s="2"/>
      <c r="AA40" s="2"/>
      <c r="AB40" s="15">
        <v>6413117</v>
      </c>
      <c r="AC40" s="15"/>
      <c r="AD40" s="15">
        <v>25609</v>
      </c>
      <c r="AE40" s="18">
        <v>645912</v>
      </c>
      <c r="AF40" s="18">
        <f t="shared" si="0"/>
        <v>130696217</v>
      </c>
    </row>
    <row r="41" spans="1:32" s="16" customFormat="1" x14ac:dyDescent="0.15">
      <c r="A41" s="14">
        <v>38230</v>
      </c>
      <c r="B41" s="15">
        <v>66596395</v>
      </c>
      <c r="C41" s="15">
        <v>20085</v>
      </c>
      <c r="D41" s="15">
        <v>181591</v>
      </c>
      <c r="E41" s="15">
        <v>75583</v>
      </c>
      <c r="F41" s="15"/>
      <c r="G41" s="15">
        <v>451155</v>
      </c>
      <c r="H41" s="15"/>
      <c r="I41" s="15">
        <v>55075</v>
      </c>
      <c r="J41" s="15">
        <v>586950</v>
      </c>
      <c r="K41" s="15">
        <v>8479816</v>
      </c>
      <c r="L41" s="15">
        <v>598068</v>
      </c>
      <c r="N41" s="15"/>
      <c r="Q41" s="15">
        <v>15920804</v>
      </c>
      <c r="R41" s="15"/>
      <c r="S41" s="15">
        <v>180</v>
      </c>
      <c r="T41" s="15">
        <v>0</v>
      </c>
      <c r="U41" s="15">
        <v>0</v>
      </c>
      <c r="V41" s="15">
        <v>16486761</v>
      </c>
      <c r="W41" s="15">
        <v>4556843</v>
      </c>
      <c r="X41" s="15"/>
      <c r="Y41" s="2"/>
      <c r="Z41" s="2"/>
      <c r="AA41" s="2"/>
      <c r="AB41" s="15">
        <v>4504648</v>
      </c>
      <c r="AC41" s="15"/>
      <c r="AD41" s="15">
        <v>23887</v>
      </c>
      <c r="AE41" s="18">
        <v>637872</v>
      </c>
      <c r="AF41" s="18">
        <f t="shared" si="0"/>
        <v>119175713</v>
      </c>
    </row>
    <row r="42" spans="1:32" s="16" customFormat="1" x14ac:dyDescent="0.15">
      <c r="A42" s="14">
        <v>38260</v>
      </c>
      <c r="B42" s="15">
        <v>62777747</v>
      </c>
      <c r="C42" s="15">
        <v>22500</v>
      </c>
      <c r="D42" s="15">
        <v>195438</v>
      </c>
      <c r="E42" s="15">
        <v>76420</v>
      </c>
      <c r="F42" s="15"/>
      <c r="G42" s="15">
        <v>544265</v>
      </c>
      <c r="H42" s="15"/>
      <c r="I42" s="15">
        <v>51139</v>
      </c>
      <c r="J42" s="15">
        <v>618118</v>
      </c>
      <c r="K42" s="15">
        <v>8741786</v>
      </c>
      <c r="L42" s="15">
        <v>672913</v>
      </c>
      <c r="N42" s="15"/>
      <c r="Q42" s="15">
        <v>15421905</v>
      </c>
      <c r="R42" s="15"/>
      <c r="S42" s="15">
        <v>96</v>
      </c>
      <c r="T42" s="15">
        <v>0</v>
      </c>
      <c r="U42" s="15">
        <v>0</v>
      </c>
      <c r="V42" s="15">
        <v>16253454</v>
      </c>
      <c r="W42" s="15">
        <v>4667233</v>
      </c>
      <c r="X42" s="15"/>
      <c r="Y42" s="2"/>
      <c r="Z42" s="2"/>
      <c r="AA42" s="2"/>
      <c r="AB42" s="15">
        <v>5313198</v>
      </c>
      <c r="AC42" s="15"/>
      <c r="AD42" s="15">
        <v>24560</v>
      </c>
      <c r="AE42" s="18">
        <v>538704</v>
      </c>
      <c r="AF42" s="18">
        <f t="shared" si="0"/>
        <v>115919476</v>
      </c>
    </row>
    <row r="43" spans="1:32" s="16" customFormat="1" x14ac:dyDescent="0.15">
      <c r="A43" s="14">
        <v>38291</v>
      </c>
      <c r="B43" s="15">
        <v>52600072</v>
      </c>
      <c r="C43" s="15">
        <v>18625</v>
      </c>
      <c r="D43" s="15">
        <v>186326</v>
      </c>
      <c r="E43" s="15">
        <v>72886</v>
      </c>
      <c r="F43" s="15"/>
      <c r="G43" s="15">
        <v>555117</v>
      </c>
      <c r="H43" s="15"/>
      <c r="I43" s="15">
        <v>54704</v>
      </c>
      <c r="J43" s="15">
        <v>553606</v>
      </c>
      <c r="K43" s="15">
        <v>7389461</v>
      </c>
      <c r="L43" s="15">
        <v>595749</v>
      </c>
      <c r="N43" s="15"/>
      <c r="Q43" s="15">
        <v>13247759</v>
      </c>
      <c r="R43" s="15"/>
      <c r="S43" s="15">
        <v>180</v>
      </c>
      <c r="T43" s="15">
        <v>0</v>
      </c>
      <c r="U43" s="15">
        <v>0</v>
      </c>
      <c r="V43" s="15">
        <v>13850957</v>
      </c>
      <c r="W43" s="15">
        <v>4062415</v>
      </c>
      <c r="X43" s="15"/>
      <c r="Y43" s="2"/>
      <c r="Z43" s="2"/>
      <c r="AA43" s="2"/>
      <c r="AB43" s="15">
        <v>6087440</v>
      </c>
      <c r="AC43" s="15"/>
      <c r="AD43" s="15">
        <v>23452</v>
      </c>
      <c r="AE43" s="18">
        <v>444012</v>
      </c>
      <c r="AF43" s="18">
        <f t="shared" si="0"/>
        <v>99742761</v>
      </c>
    </row>
    <row r="44" spans="1:32" s="16" customFormat="1" x14ac:dyDescent="0.15">
      <c r="A44" s="14">
        <v>38321</v>
      </c>
      <c r="B44" s="15">
        <v>50409784</v>
      </c>
      <c r="C44" s="15">
        <v>17585</v>
      </c>
      <c r="D44" s="15">
        <v>187933</v>
      </c>
      <c r="E44" s="15">
        <v>66868</v>
      </c>
      <c r="F44" s="15"/>
      <c r="G44" s="15">
        <v>614435</v>
      </c>
      <c r="H44" s="15"/>
      <c r="I44" s="15">
        <v>52874</v>
      </c>
      <c r="J44" s="15">
        <v>524322</v>
      </c>
      <c r="K44" s="15">
        <v>6503058</v>
      </c>
      <c r="L44" s="15">
        <v>551623</v>
      </c>
      <c r="N44" s="15"/>
      <c r="Q44" s="15">
        <v>13644087</v>
      </c>
      <c r="R44" s="15"/>
      <c r="S44" s="15">
        <v>84</v>
      </c>
      <c r="T44" s="15">
        <v>0</v>
      </c>
      <c r="U44" s="15">
        <v>0</v>
      </c>
      <c r="V44" s="15">
        <v>11739708</v>
      </c>
      <c r="W44" s="15">
        <v>3791604</v>
      </c>
      <c r="X44" s="15"/>
      <c r="Y44" s="2"/>
      <c r="Z44" s="2"/>
      <c r="AA44" s="2"/>
      <c r="AB44" s="15">
        <v>5635033</v>
      </c>
      <c r="AC44" s="15"/>
      <c r="AD44" s="15">
        <v>20290</v>
      </c>
      <c r="AE44" s="18">
        <v>467940</v>
      </c>
      <c r="AF44" s="18">
        <f t="shared" si="0"/>
        <v>94227228</v>
      </c>
    </row>
    <row r="45" spans="1:32" s="16" customFormat="1" x14ac:dyDescent="0.15">
      <c r="A45" s="14">
        <v>38352</v>
      </c>
      <c r="B45" s="15">
        <v>47651689</v>
      </c>
      <c r="C45" s="15">
        <v>19575</v>
      </c>
      <c r="D45" s="15">
        <v>204460</v>
      </c>
      <c r="E45" s="15">
        <v>72457</v>
      </c>
      <c r="F45" s="15"/>
      <c r="G45" s="15">
        <v>691856</v>
      </c>
      <c r="H45" s="15"/>
      <c r="I45" s="15">
        <v>61502</v>
      </c>
      <c r="J45" s="15">
        <v>560392</v>
      </c>
      <c r="K45" s="15">
        <v>6973814</v>
      </c>
      <c r="L45" s="15">
        <v>611417</v>
      </c>
      <c r="N45" s="15"/>
      <c r="Q45" s="15">
        <v>12605035</v>
      </c>
      <c r="R45" s="15"/>
      <c r="S45" s="15">
        <v>96</v>
      </c>
      <c r="T45" s="15">
        <v>0</v>
      </c>
      <c r="U45" s="15">
        <v>0</v>
      </c>
      <c r="V45" s="15">
        <v>11939293</v>
      </c>
      <c r="W45" s="15">
        <v>4103063</v>
      </c>
      <c r="X45" s="15"/>
      <c r="Y45" s="2"/>
      <c r="Z45" s="2"/>
      <c r="AA45" s="2"/>
      <c r="AB45" s="15">
        <v>6284629</v>
      </c>
      <c r="AC45" s="15"/>
      <c r="AD45" s="15">
        <v>19786</v>
      </c>
      <c r="AE45" s="18">
        <v>370056</v>
      </c>
      <c r="AF45" s="18">
        <f t="shared" si="0"/>
        <v>92169120</v>
      </c>
    </row>
    <row r="46" spans="1:32" s="16" customFormat="1" x14ac:dyDescent="0.15">
      <c r="A46" s="14">
        <v>38383</v>
      </c>
      <c r="B46" s="15">
        <v>42526557</v>
      </c>
      <c r="C46" s="15">
        <v>14765</v>
      </c>
      <c r="D46" s="15">
        <v>147644</v>
      </c>
      <c r="E46" s="15">
        <v>58584</v>
      </c>
      <c r="F46" s="15"/>
      <c r="G46" s="15">
        <v>406530</v>
      </c>
      <c r="H46" s="15"/>
      <c r="I46" s="15">
        <v>37051</v>
      </c>
      <c r="J46" s="15">
        <v>468850</v>
      </c>
      <c r="K46" s="15">
        <v>5814817</v>
      </c>
      <c r="L46" s="15">
        <v>522191</v>
      </c>
      <c r="N46" s="15"/>
      <c r="Q46" s="15">
        <v>11410496</v>
      </c>
      <c r="R46" s="15"/>
      <c r="S46" s="15">
        <v>132</v>
      </c>
      <c r="T46" s="15">
        <v>0</v>
      </c>
      <c r="U46" s="15">
        <v>0</v>
      </c>
      <c r="V46" s="15">
        <v>8843756</v>
      </c>
      <c r="W46" s="15">
        <v>3833386</v>
      </c>
      <c r="X46" s="15"/>
      <c r="Y46" s="2"/>
      <c r="Z46" s="2"/>
      <c r="AA46" s="2"/>
      <c r="AB46" s="15">
        <v>4435444</v>
      </c>
      <c r="AC46" s="15"/>
      <c r="AD46" s="15">
        <v>16360</v>
      </c>
      <c r="AE46" s="18">
        <v>396144</v>
      </c>
      <c r="AF46" s="18">
        <f t="shared" si="0"/>
        <v>78932707</v>
      </c>
    </row>
    <row r="47" spans="1:32" s="16" customFormat="1" x14ac:dyDescent="0.15">
      <c r="A47" s="14">
        <v>38411</v>
      </c>
      <c r="B47" s="15">
        <v>46067007</v>
      </c>
      <c r="C47" s="15">
        <v>15653</v>
      </c>
      <c r="D47" s="15">
        <v>188092</v>
      </c>
      <c r="E47" s="15">
        <v>66722</v>
      </c>
      <c r="F47" s="15"/>
      <c r="G47" s="15">
        <v>451987</v>
      </c>
      <c r="H47" s="15"/>
      <c r="I47" s="15">
        <v>52730</v>
      </c>
      <c r="J47" s="15">
        <v>551035</v>
      </c>
      <c r="K47" s="15">
        <v>6176853</v>
      </c>
      <c r="L47" s="15">
        <v>540210</v>
      </c>
      <c r="N47" s="15"/>
      <c r="Q47" s="15">
        <v>12135583</v>
      </c>
      <c r="R47" s="15"/>
      <c r="S47" s="15">
        <v>36</v>
      </c>
      <c r="T47" s="15">
        <v>0</v>
      </c>
      <c r="U47" s="15">
        <v>0</v>
      </c>
      <c r="V47" s="15">
        <v>10762086</v>
      </c>
      <c r="W47" s="15">
        <v>4194111</v>
      </c>
      <c r="X47" s="15"/>
      <c r="Y47" s="2"/>
      <c r="Z47" s="2"/>
      <c r="AA47" s="2"/>
      <c r="AB47" s="15">
        <v>5802388</v>
      </c>
      <c r="AC47" s="15"/>
      <c r="AD47" s="15">
        <v>19548</v>
      </c>
      <c r="AE47" s="18">
        <v>392976</v>
      </c>
      <c r="AF47" s="18">
        <f t="shared" si="0"/>
        <v>87417017</v>
      </c>
    </row>
    <row r="48" spans="1:32" s="16" customFormat="1" x14ac:dyDescent="0.15">
      <c r="A48" s="14">
        <v>38442</v>
      </c>
      <c r="B48" s="15">
        <v>55336079</v>
      </c>
      <c r="C48" s="15">
        <v>18984</v>
      </c>
      <c r="D48" s="15">
        <v>237521</v>
      </c>
      <c r="E48" s="15">
        <v>80838</v>
      </c>
      <c r="F48" s="15"/>
      <c r="G48" s="15">
        <v>564334</v>
      </c>
      <c r="H48" s="15"/>
      <c r="I48" s="15">
        <v>60057</v>
      </c>
      <c r="J48" s="15">
        <v>668608</v>
      </c>
      <c r="K48" s="15">
        <v>7479799</v>
      </c>
      <c r="L48" s="15">
        <v>672250</v>
      </c>
      <c r="N48" s="15"/>
      <c r="Q48" s="15">
        <v>14712292</v>
      </c>
      <c r="R48" s="15"/>
      <c r="S48" s="15">
        <v>132</v>
      </c>
      <c r="T48" s="15">
        <v>0</v>
      </c>
      <c r="U48" s="15">
        <v>0</v>
      </c>
      <c r="V48" s="15">
        <v>13876812</v>
      </c>
      <c r="W48" s="15">
        <v>4961187</v>
      </c>
      <c r="X48" s="15"/>
      <c r="Y48" s="2"/>
      <c r="Z48" s="2"/>
      <c r="AA48" s="2"/>
      <c r="AB48" s="15">
        <v>7342283</v>
      </c>
      <c r="AC48" s="15"/>
      <c r="AD48" s="15">
        <v>23149</v>
      </c>
      <c r="AE48" s="18">
        <v>433896</v>
      </c>
      <c r="AF48" s="18">
        <f t="shared" si="0"/>
        <v>106468221</v>
      </c>
    </row>
    <row r="49" spans="1:32" s="16" customFormat="1" x14ac:dyDescent="0.15">
      <c r="A49" s="14">
        <v>38472</v>
      </c>
      <c r="B49" s="15">
        <v>67345461</v>
      </c>
      <c r="C49" s="15">
        <v>21796</v>
      </c>
      <c r="D49" s="15">
        <v>276046</v>
      </c>
      <c r="E49" s="15">
        <v>94297</v>
      </c>
      <c r="F49" s="15"/>
      <c r="G49" s="15">
        <v>584945</v>
      </c>
      <c r="H49" s="15"/>
      <c r="I49" s="15">
        <v>66538</v>
      </c>
      <c r="J49" s="15">
        <v>808272</v>
      </c>
      <c r="K49" s="15">
        <v>9065050</v>
      </c>
      <c r="L49" s="15">
        <v>786862</v>
      </c>
      <c r="N49" s="15"/>
      <c r="Q49" s="15">
        <v>16811767</v>
      </c>
      <c r="R49" s="15"/>
      <c r="S49" s="15">
        <v>120</v>
      </c>
      <c r="T49" s="15">
        <v>0</v>
      </c>
      <c r="U49" s="15">
        <v>0</v>
      </c>
      <c r="V49" s="15">
        <v>17667718</v>
      </c>
      <c r="W49" s="15">
        <v>6033642</v>
      </c>
      <c r="X49" s="15"/>
      <c r="Y49" s="2"/>
      <c r="Z49" s="2"/>
      <c r="AA49" s="2"/>
      <c r="AB49" s="15">
        <v>8320393</v>
      </c>
      <c r="AC49" s="15"/>
      <c r="AD49" s="15">
        <v>27561</v>
      </c>
      <c r="AE49" s="18">
        <v>525048</v>
      </c>
      <c r="AF49" s="18">
        <f t="shared" si="0"/>
        <v>128435516</v>
      </c>
    </row>
    <row r="50" spans="1:32" s="16" customFormat="1" x14ac:dyDescent="0.15">
      <c r="A50" s="14">
        <v>38503</v>
      </c>
      <c r="B50" s="15">
        <v>59024028</v>
      </c>
      <c r="C50" s="15">
        <v>17279</v>
      </c>
      <c r="D50" s="15">
        <v>248723</v>
      </c>
      <c r="E50" s="15">
        <v>76434</v>
      </c>
      <c r="F50" s="15"/>
      <c r="G50" s="15">
        <v>534652</v>
      </c>
      <c r="H50" s="15"/>
      <c r="I50" s="15">
        <v>60855</v>
      </c>
      <c r="J50" s="15">
        <v>618064</v>
      </c>
      <c r="K50" s="15">
        <v>7374913</v>
      </c>
      <c r="L50" s="15">
        <v>626937</v>
      </c>
      <c r="N50" s="15"/>
      <c r="Q50" s="15">
        <v>16055993</v>
      </c>
      <c r="R50" s="15"/>
      <c r="S50" s="15">
        <v>60</v>
      </c>
      <c r="T50" s="15">
        <v>0</v>
      </c>
      <c r="U50" s="15">
        <v>0</v>
      </c>
      <c r="V50" s="15">
        <v>15061604</v>
      </c>
      <c r="W50" s="15">
        <v>4664065</v>
      </c>
      <c r="X50" s="15"/>
      <c r="Y50" s="2"/>
      <c r="Z50" s="2"/>
      <c r="AA50" s="2"/>
      <c r="AB50" s="15">
        <v>6865078</v>
      </c>
      <c r="AC50" s="15"/>
      <c r="AD50" s="15">
        <v>19836</v>
      </c>
      <c r="AE50" s="18">
        <v>544128</v>
      </c>
      <c r="AF50" s="18">
        <f t="shared" si="0"/>
        <v>111792649</v>
      </c>
    </row>
    <row r="51" spans="1:32" s="16" customFormat="1" x14ac:dyDescent="0.15">
      <c r="A51" s="14">
        <v>38533</v>
      </c>
      <c r="B51" s="15">
        <v>66672583</v>
      </c>
      <c r="C51" s="15">
        <v>21280</v>
      </c>
      <c r="D51" s="15">
        <v>279103</v>
      </c>
      <c r="E51" s="15">
        <v>87973</v>
      </c>
      <c r="F51" s="15"/>
      <c r="G51" s="15">
        <v>606961</v>
      </c>
      <c r="H51" s="15"/>
      <c r="I51" s="15">
        <v>69143</v>
      </c>
      <c r="J51" s="15">
        <v>738176</v>
      </c>
      <c r="K51" s="15">
        <v>9397296</v>
      </c>
      <c r="L51" s="15">
        <v>762688</v>
      </c>
      <c r="N51" s="15"/>
      <c r="Q51" s="15">
        <v>16589656</v>
      </c>
      <c r="R51" s="15"/>
      <c r="S51" s="15">
        <v>72</v>
      </c>
      <c r="T51" s="15">
        <v>0</v>
      </c>
      <c r="U51" s="15">
        <v>0</v>
      </c>
      <c r="V51" s="15">
        <v>19919160</v>
      </c>
      <c r="W51" s="15">
        <v>5512855</v>
      </c>
      <c r="X51" s="15"/>
      <c r="Y51" s="2"/>
      <c r="Z51" s="2"/>
      <c r="AA51" s="2"/>
      <c r="AB51" s="15">
        <v>8147281</v>
      </c>
      <c r="AC51" s="15"/>
      <c r="AD51" s="15">
        <v>18936</v>
      </c>
      <c r="AE51" s="18">
        <v>559152</v>
      </c>
      <c r="AF51" s="18">
        <f t="shared" si="0"/>
        <v>129382315</v>
      </c>
    </row>
    <row r="52" spans="1:32" s="16" customFormat="1" x14ac:dyDescent="0.15">
      <c r="A52" s="14">
        <v>38564</v>
      </c>
      <c r="B52" s="15">
        <v>67767929</v>
      </c>
      <c r="C52" s="15">
        <v>19421</v>
      </c>
      <c r="D52" s="15">
        <v>254054</v>
      </c>
      <c r="E52" s="15">
        <v>72163</v>
      </c>
      <c r="F52" s="15"/>
      <c r="G52" s="15">
        <v>509159</v>
      </c>
      <c r="H52" s="15"/>
      <c r="I52" s="15">
        <v>62229</v>
      </c>
      <c r="J52" s="15">
        <v>669342</v>
      </c>
      <c r="K52" s="15">
        <v>9109652</v>
      </c>
      <c r="L52" s="15">
        <v>683860</v>
      </c>
      <c r="N52" s="15"/>
      <c r="Q52" s="15">
        <v>17236517</v>
      </c>
      <c r="R52" s="15"/>
      <c r="S52" s="15">
        <v>120</v>
      </c>
      <c r="T52" s="15">
        <v>0</v>
      </c>
      <c r="U52" s="15">
        <v>0</v>
      </c>
      <c r="V52" s="15">
        <v>20140445</v>
      </c>
      <c r="W52" s="15">
        <v>4980011</v>
      </c>
      <c r="X52" s="15"/>
      <c r="Y52" s="2"/>
      <c r="Z52" s="2"/>
      <c r="AA52" s="2"/>
      <c r="AB52" s="15">
        <v>6436890</v>
      </c>
      <c r="AC52" s="15"/>
      <c r="AD52" s="15">
        <v>12680</v>
      </c>
      <c r="AE52" s="18">
        <v>674172</v>
      </c>
      <c r="AF52" s="18">
        <f t="shared" si="0"/>
        <v>128628644</v>
      </c>
    </row>
    <row r="53" spans="1:32" s="16" customFormat="1" x14ac:dyDescent="0.15">
      <c r="A53" s="14">
        <v>38595</v>
      </c>
      <c r="B53" s="15">
        <v>70405824</v>
      </c>
      <c r="C53" s="15">
        <v>19536</v>
      </c>
      <c r="D53" s="15">
        <v>242140</v>
      </c>
      <c r="E53" s="15">
        <v>79636</v>
      </c>
      <c r="F53" s="15"/>
      <c r="G53" s="15">
        <v>396207</v>
      </c>
      <c r="H53" s="15"/>
      <c r="I53" s="15">
        <v>52631</v>
      </c>
      <c r="J53" s="15">
        <v>659399</v>
      </c>
      <c r="K53" s="15">
        <v>9779208</v>
      </c>
      <c r="L53" s="15">
        <v>743976</v>
      </c>
      <c r="N53" s="15"/>
      <c r="Q53" s="15">
        <v>17852664</v>
      </c>
      <c r="R53" s="15"/>
      <c r="S53" s="15">
        <v>72</v>
      </c>
      <c r="T53" s="15">
        <v>0</v>
      </c>
      <c r="U53" s="15">
        <v>0</v>
      </c>
      <c r="V53" s="15">
        <v>22309314</v>
      </c>
      <c r="W53" s="15">
        <v>5022719</v>
      </c>
      <c r="X53" s="15"/>
      <c r="Y53" s="2"/>
      <c r="Z53" s="2"/>
      <c r="AA53" s="2"/>
      <c r="AB53" s="15">
        <v>5298752</v>
      </c>
      <c r="AC53" s="15"/>
      <c r="AD53" s="15">
        <v>8549</v>
      </c>
      <c r="AE53" s="18">
        <v>701892</v>
      </c>
      <c r="AF53" s="18">
        <f t="shared" si="0"/>
        <v>133572519</v>
      </c>
    </row>
    <row r="54" spans="1:32" s="16" customFormat="1" x14ac:dyDescent="0.15">
      <c r="A54" s="14">
        <v>38625</v>
      </c>
      <c r="B54" s="15">
        <v>61721180</v>
      </c>
      <c r="C54" s="15">
        <v>19590</v>
      </c>
      <c r="D54" s="15">
        <v>222422</v>
      </c>
      <c r="E54" s="15">
        <v>72149</v>
      </c>
      <c r="F54" s="15"/>
      <c r="G54" s="15">
        <v>331474</v>
      </c>
      <c r="H54" s="15"/>
      <c r="I54" s="15">
        <v>53675</v>
      </c>
      <c r="J54" s="15">
        <v>583397</v>
      </c>
      <c r="K54" s="15">
        <v>8768994</v>
      </c>
      <c r="L54" s="15">
        <v>692384</v>
      </c>
      <c r="N54" s="15"/>
      <c r="Q54" s="15">
        <v>16229373</v>
      </c>
      <c r="R54" s="15"/>
      <c r="S54" s="15">
        <v>84</v>
      </c>
      <c r="T54" s="15">
        <v>0</v>
      </c>
      <c r="U54" s="15">
        <v>0</v>
      </c>
      <c r="V54" s="15">
        <v>19432674</v>
      </c>
      <c r="W54" s="15">
        <v>4478948</v>
      </c>
      <c r="X54" s="15"/>
      <c r="Y54" s="2"/>
      <c r="Z54" s="2"/>
      <c r="AA54" s="2"/>
      <c r="AB54" s="15">
        <v>5288038</v>
      </c>
      <c r="AC54" s="15"/>
      <c r="AD54" s="15">
        <v>4278</v>
      </c>
      <c r="AE54" s="18">
        <v>584688</v>
      </c>
      <c r="AF54" s="18">
        <f t="shared" si="0"/>
        <v>118483348</v>
      </c>
    </row>
    <row r="55" spans="1:32" s="16" customFormat="1" x14ac:dyDescent="0.15">
      <c r="A55" s="14">
        <v>38656</v>
      </c>
      <c r="B55" s="15">
        <v>53604431</v>
      </c>
      <c r="C55" s="15">
        <v>16563</v>
      </c>
      <c r="D55" s="15">
        <v>211332</v>
      </c>
      <c r="E55" s="15">
        <v>65383</v>
      </c>
      <c r="F55" s="15"/>
      <c r="G55" s="15">
        <v>440919</v>
      </c>
      <c r="H55" s="15"/>
      <c r="I55" s="15">
        <v>49696</v>
      </c>
      <c r="J55" s="15">
        <v>531519</v>
      </c>
      <c r="K55" s="15">
        <v>7499038</v>
      </c>
      <c r="L55" s="15">
        <v>625402</v>
      </c>
      <c r="N55" s="15"/>
      <c r="Q55" s="15">
        <v>14622606</v>
      </c>
      <c r="R55" s="15"/>
      <c r="S55" s="15">
        <v>120</v>
      </c>
      <c r="T55" s="15">
        <v>0</v>
      </c>
      <c r="U55" s="15">
        <v>0</v>
      </c>
      <c r="V55" s="15">
        <v>16261470</v>
      </c>
      <c r="W55" s="15">
        <v>3980751</v>
      </c>
      <c r="X55" s="15"/>
      <c r="Y55" s="2"/>
      <c r="Z55" s="2"/>
      <c r="AA55" s="2"/>
      <c r="AB55" s="15">
        <v>5949583</v>
      </c>
      <c r="AC55" s="15"/>
      <c r="AD55" s="15">
        <v>4457</v>
      </c>
      <c r="AE55" s="18">
        <v>534036</v>
      </c>
      <c r="AF55" s="18">
        <f t="shared" si="0"/>
        <v>104397306</v>
      </c>
    </row>
    <row r="56" spans="1:32" s="16" customFormat="1" x14ac:dyDescent="0.15">
      <c r="A56" s="14">
        <v>38686</v>
      </c>
      <c r="B56" s="15">
        <v>54701847</v>
      </c>
      <c r="C56" s="15">
        <v>19368</v>
      </c>
      <c r="D56" s="15">
        <v>219874</v>
      </c>
      <c r="E56" s="15">
        <v>75241</v>
      </c>
      <c r="F56" s="15"/>
      <c r="G56" s="15">
        <v>529452</v>
      </c>
      <c r="H56" s="15"/>
      <c r="I56" s="15">
        <v>57813</v>
      </c>
      <c r="J56" s="15">
        <v>598450</v>
      </c>
      <c r="K56" s="15">
        <v>7969716</v>
      </c>
      <c r="L56" s="15">
        <v>704124</v>
      </c>
      <c r="N56" s="15"/>
      <c r="Q56" s="15">
        <v>15376680</v>
      </c>
      <c r="R56" s="15"/>
      <c r="S56" s="15">
        <v>48</v>
      </c>
      <c r="T56" s="15">
        <v>0</v>
      </c>
      <c r="U56" s="15">
        <v>0</v>
      </c>
      <c r="V56" s="15">
        <v>17257089</v>
      </c>
      <c r="W56" s="15">
        <v>4409918</v>
      </c>
      <c r="X56" s="15"/>
      <c r="Y56" s="2"/>
      <c r="Z56" s="2"/>
      <c r="AA56" s="2"/>
      <c r="AB56" s="15">
        <v>6639284</v>
      </c>
      <c r="AC56" s="15"/>
      <c r="AD56" s="15">
        <v>4864</v>
      </c>
      <c r="AE56" s="18">
        <v>512040</v>
      </c>
      <c r="AF56" s="18">
        <f t="shared" si="0"/>
        <v>109075808</v>
      </c>
    </row>
    <row r="57" spans="1:32" s="16" customFormat="1" x14ac:dyDescent="0.15">
      <c r="A57" s="14">
        <v>38717</v>
      </c>
      <c r="B57" s="15">
        <v>42151087</v>
      </c>
      <c r="C57" s="15">
        <v>16566</v>
      </c>
      <c r="D57" s="15">
        <v>178048</v>
      </c>
      <c r="E57" s="15">
        <v>60260</v>
      </c>
      <c r="F57" s="15"/>
      <c r="G57" s="15">
        <v>395113</v>
      </c>
      <c r="H57" s="15"/>
      <c r="I57" s="15">
        <v>48345</v>
      </c>
      <c r="J57" s="15">
        <v>463163</v>
      </c>
      <c r="K57" s="15">
        <v>6118996</v>
      </c>
      <c r="L57" s="15">
        <v>570408</v>
      </c>
      <c r="N57" s="15"/>
      <c r="Q57" s="15">
        <v>12825126</v>
      </c>
      <c r="R57" s="15"/>
      <c r="S57" s="15">
        <v>128</v>
      </c>
      <c r="T57" s="15">
        <v>0</v>
      </c>
      <c r="U57" s="15">
        <v>0</v>
      </c>
      <c r="V57" s="15">
        <v>12127912</v>
      </c>
      <c r="W57" s="15">
        <v>3398819</v>
      </c>
      <c r="X57" s="15"/>
      <c r="Y57" s="2"/>
      <c r="Z57" s="2"/>
      <c r="AA57" s="2"/>
      <c r="AB57" s="15">
        <v>5318792</v>
      </c>
      <c r="AC57" s="15"/>
      <c r="AD57" s="15">
        <v>15159</v>
      </c>
      <c r="AE57" s="18">
        <v>412380</v>
      </c>
      <c r="AF57" s="18">
        <f t="shared" si="0"/>
        <v>84100302</v>
      </c>
    </row>
    <row r="58" spans="1:32" s="16" customFormat="1" x14ac:dyDescent="0.15">
      <c r="A58" s="14">
        <v>38748</v>
      </c>
      <c r="B58" s="15">
        <v>53541844</v>
      </c>
      <c r="C58" s="15">
        <v>17918</v>
      </c>
      <c r="D58" s="15">
        <v>215778</v>
      </c>
      <c r="E58" s="15">
        <v>63519</v>
      </c>
      <c r="F58" s="15"/>
      <c r="G58" s="15">
        <v>346019</v>
      </c>
      <c r="H58" s="15"/>
      <c r="I58" s="15">
        <v>55960</v>
      </c>
      <c r="J58" s="15">
        <v>566015</v>
      </c>
      <c r="K58" s="15">
        <v>7625163</v>
      </c>
      <c r="L58" s="15">
        <v>640482</v>
      </c>
      <c r="N58" s="15"/>
      <c r="Q58" s="15">
        <v>14793715</v>
      </c>
      <c r="R58" s="15"/>
      <c r="S58" s="15">
        <v>48</v>
      </c>
      <c r="T58" s="15">
        <v>0</v>
      </c>
      <c r="U58" s="15">
        <v>0</v>
      </c>
      <c r="V58" s="15">
        <v>14422366</v>
      </c>
      <c r="W58" s="15">
        <v>4630137</v>
      </c>
      <c r="X58" s="15"/>
      <c r="Y58" s="2"/>
      <c r="Z58" s="2"/>
      <c r="AA58" s="2"/>
      <c r="AB58" s="15">
        <v>5595649</v>
      </c>
      <c r="AC58" s="15"/>
      <c r="AD58" s="15">
        <v>4223</v>
      </c>
      <c r="AE58" s="18">
        <v>553644</v>
      </c>
      <c r="AF58" s="18">
        <f t="shared" si="0"/>
        <v>103072480</v>
      </c>
    </row>
    <row r="59" spans="1:32" s="16" customFormat="1" x14ac:dyDescent="0.15">
      <c r="A59" s="14">
        <v>38776</v>
      </c>
      <c r="B59" s="15">
        <v>41516303</v>
      </c>
      <c r="C59" s="15">
        <v>14856</v>
      </c>
      <c r="D59" s="15">
        <v>231981</v>
      </c>
      <c r="E59" s="15">
        <v>57684</v>
      </c>
      <c r="F59" s="15"/>
      <c r="G59" s="15">
        <v>317454</v>
      </c>
      <c r="H59" s="15"/>
      <c r="I59" s="15">
        <v>43800</v>
      </c>
      <c r="J59" s="15">
        <v>468277</v>
      </c>
      <c r="K59" s="15">
        <v>5972767</v>
      </c>
      <c r="L59" s="15">
        <v>513006</v>
      </c>
      <c r="N59" s="15"/>
      <c r="Q59" s="15">
        <v>12664893</v>
      </c>
      <c r="R59" s="15"/>
      <c r="S59" s="15">
        <v>48</v>
      </c>
      <c r="T59" s="15">
        <v>0</v>
      </c>
      <c r="U59" s="15">
        <v>0</v>
      </c>
      <c r="V59" s="15">
        <v>12129447</v>
      </c>
      <c r="W59" s="15">
        <v>3596181</v>
      </c>
      <c r="X59" s="15"/>
      <c r="Y59" s="2"/>
      <c r="Z59" s="2"/>
      <c r="AA59" s="2"/>
      <c r="AB59" s="15">
        <v>5085788</v>
      </c>
      <c r="AC59" s="15"/>
      <c r="AD59" s="15">
        <v>1872</v>
      </c>
      <c r="AE59" s="18">
        <v>386400</v>
      </c>
      <c r="AF59" s="18">
        <f t="shared" si="0"/>
        <v>83000757</v>
      </c>
    </row>
    <row r="60" spans="1:32" s="16" customFormat="1" x14ac:dyDescent="0.15">
      <c r="A60" s="14">
        <v>38807</v>
      </c>
      <c r="B60" s="15">
        <v>50673839</v>
      </c>
      <c r="C60" s="15">
        <v>20544</v>
      </c>
      <c r="D60" s="15">
        <v>275664</v>
      </c>
      <c r="E60" s="15">
        <v>69924</v>
      </c>
      <c r="F60" s="15"/>
      <c r="G60" s="15">
        <v>401969</v>
      </c>
      <c r="H60" s="15"/>
      <c r="I60" s="15">
        <v>51098</v>
      </c>
      <c r="J60" s="15">
        <v>637171</v>
      </c>
      <c r="K60" s="15">
        <v>7658986</v>
      </c>
      <c r="L60" s="15">
        <v>662400</v>
      </c>
      <c r="N60" s="15"/>
      <c r="Q60" s="15">
        <v>14752138</v>
      </c>
      <c r="R60" s="15"/>
      <c r="S60" s="15">
        <v>72</v>
      </c>
      <c r="T60" s="15">
        <v>0</v>
      </c>
      <c r="U60" s="15">
        <v>0</v>
      </c>
      <c r="V60" s="15">
        <v>16598032</v>
      </c>
      <c r="W60" s="15">
        <v>4548444</v>
      </c>
      <c r="X60" s="15"/>
      <c r="Y60" s="2"/>
      <c r="Z60" s="2"/>
      <c r="AA60" s="2"/>
      <c r="AB60" s="15">
        <v>7030843</v>
      </c>
      <c r="AC60" s="15"/>
      <c r="AD60" s="15">
        <v>1274</v>
      </c>
      <c r="AE60" s="18">
        <v>416064</v>
      </c>
      <c r="AF60" s="18">
        <f t="shared" si="0"/>
        <v>103798462</v>
      </c>
    </row>
    <row r="61" spans="1:32" s="16" customFormat="1" x14ac:dyDescent="0.15">
      <c r="A61" s="14">
        <v>38837</v>
      </c>
      <c r="B61" s="15">
        <v>64634860</v>
      </c>
      <c r="C61" s="15">
        <v>21681</v>
      </c>
      <c r="D61" s="15">
        <v>342708</v>
      </c>
      <c r="E61" s="15">
        <v>79932</v>
      </c>
      <c r="F61" s="15"/>
      <c r="G61" s="15">
        <v>417382</v>
      </c>
      <c r="H61" s="15"/>
      <c r="I61" s="15">
        <v>59901</v>
      </c>
      <c r="J61" s="15">
        <v>753105</v>
      </c>
      <c r="K61" s="15">
        <v>8861930</v>
      </c>
      <c r="L61" s="15">
        <v>717149</v>
      </c>
      <c r="N61" s="15"/>
      <c r="Q61" s="15">
        <v>17515438</v>
      </c>
      <c r="R61" s="15"/>
      <c r="S61" s="15"/>
      <c r="T61" s="15">
        <v>0</v>
      </c>
      <c r="U61" s="15">
        <v>0</v>
      </c>
      <c r="V61" s="15">
        <v>21050365</v>
      </c>
      <c r="W61" s="15">
        <v>5604979</v>
      </c>
      <c r="X61" s="15"/>
      <c r="Y61" s="2"/>
      <c r="Z61" s="2"/>
      <c r="AA61" s="2"/>
      <c r="AB61" s="15">
        <v>7736617</v>
      </c>
      <c r="AC61" s="15"/>
      <c r="AD61" s="15">
        <v>4154</v>
      </c>
      <c r="AE61" s="18">
        <v>554004</v>
      </c>
      <c r="AF61" s="18">
        <f t="shared" si="0"/>
        <v>128354205</v>
      </c>
    </row>
    <row r="62" spans="1:32" s="16" customFormat="1" x14ac:dyDescent="0.15">
      <c r="A62" s="14">
        <v>38868</v>
      </c>
      <c r="B62" s="15">
        <v>69527060</v>
      </c>
      <c r="C62" s="15">
        <v>21757</v>
      </c>
      <c r="D62" s="15">
        <v>351124</v>
      </c>
      <c r="E62" s="15">
        <v>80522</v>
      </c>
      <c r="F62" s="15"/>
      <c r="G62" s="15">
        <v>466602</v>
      </c>
      <c r="H62" s="15"/>
      <c r="I62" s="15">
        <v>60092</v>
      </c>
      <c r="J62" s="15">
        <v>739847</v>
      </c>
      <c r="K62" s="15">
        <v>9180948</v>
      </c>
      <c r="L62" s="15">
        <v>700433</v>
      </c>
      <c r="N62" s="15"/>
      <c r="Q62" s="15">
        <v>19607062</v>
      </c>
      <c r="R62" s="15"/>
      <c r="S62" s="15">
        <v>108</v>
      </c>
      <c r="T62" s="15">
        <v>0</v>
      </c>
      <c r="U62" s="15">
        <v>0</v>
      </c>
      <c r="V62" s="15">
        <v>22810059</v>
      </c>
      <c r="W62" s="15">
        <v>5486315</v>
      </c>
      <c r="X62" s="15"/>
      <c r="Y62" s="2"/>
      <c r="Z62" s="2"/>
      <c r="AA62" s="2"/>
      <c r="AB62" s="15">
        <v>7869150</v>
      </c>
      <c r="AC62" s="15"/>
      <c r="AD62" s="15">
        <v>2515</v>
      </c>
      <c r="AE62" s="18">
        <v>631896</v>
      </c>
      <c r="AF62" s="18">
        <f t="shared" si="0"/>
        <v>137535490</v>
      </c>
    </row>
    <row r="63" spans="1:32" s="16" customFormat="1" x14ac:dyDescent="0.15">
      <c r="A63" s="14">
        <v>38898</v>
      </c>
      <c r="B63" s="15">
        <v>68102020</v>
      </c>
      <c r="C63" s="15">
        <v>21024</v>
      </c>
      <c r="D63" s="15">
        <v>334097</v>
      </c>
      <c r="E63" s="15">
        <v>74648</v>
      </c>
      <c r="F63" s="15"/>
      <c r="G63" s="15">
        <v>427851</v>
      </c>
      <c r="H63" s="15"/>
      <c r="I63" s="15">
        <v>59100</v>
      </c>
      <c r="J63" s="15">
        <v>671231</v>
      </c>
      <c r="K63" s="15">
        <v>9010811</v>
      </c>
      <c r="L63" s="15">
        <v>664885</v>
      </c>
      <c r="N63" s="15"/>
      <c r="Q63" s="15">
        <v>19640179</v>
      </c>
      <c r="R63" s="15"/>
      <c r="S63" s="15">
        <v>121</v>
      </c>
      <c r="T63" s="15">
        <v>0</v>
      </c>
      <c r="U63" s="15">
        <v>0</v>
      </c>
      <c r="V63" s="15">
        <v>23330091</v>
      </c>
      <c r="W63" s="15">
        <v>5006055</v>
      </c>
      <c r="X63" s="15"/>
      <c r="Y63" s="2"/>
      <c r="Z63" s="2"/>
      <c r="AA63" s="2"/>
      <c r="AB63" s="15">
        <v>7283213</v>
      </c>
      <c r="AC63" s="15"/>
      <c r="AD63" s="15">
        <v>2065</v>
      </c>
      <c r="AE63" s="18">
        <v>658428</v>
      </c>
      <c r="AF63" s="18">
        <f t="shared" si="0"/>
        <v>135285819</v>
      </c>
    </row>
    <row r="64" spans="1:32" s="16" customFormat="1" x14ac:dyDescent="0.15">
      <c r="A64" s="14">
        <v>38929</v>
      </c>
      <c r="B64" s="15">
        <v>73786000</v>
      </c>
      <c r="C64" s="15">
        <v>22224</v>
      </c>
      <c r="D64" s="15">
        <v>347245</v>
      </c>
      <c r="E64" s="15">
        <v>71597</v>
      </c>
      <c r="F64" s="15"/>
      <c r="G64" s="15">
        <v>499997</v>
      </c>
      <c r="H64" s="15"/>
      <c r="I64" s="15">
        <v>55311</v>
      </c>
      <c r="J64" s="15">
        <v>739559</v>
      </c>
      <c r="K64" s="15">
        <v>10442541</v>
      </c>
      <c r="L64" s="15">
        <v>694796</v>
      </c>
      <c r="N64" s="15"/>
      <c r="Q64" s="15">
        <v>19839331</v>
      </c>
      <c r="R64" s="15"/>
      <c r="S64" s="15">
        <v>72</v>
      </c>
      <c r="T64" s="15">
        <v>0</v>
      </c>
      <c r="U64" s="15">
        <v>0</v>
      </c>
      <c r="V64" s="15">
        <v>29141039</v>
      </c>
      <c r="W64" s="15">
        <v>5330350</v>
      </c>
      <c r="X64" s="15"/>
      <c r="Y64" s="2"/>
      <c r="Z64" s="2"/>
      <c r="AA64" s="2"/>
      <c r="AB64" s="15">
        <v>6772911</v>
      </c>
      <c r="AC64" s="15"/>
      <c r="AD64" s="15">
        <v>2629</v>
      </c>
      <c r="AE64" s="18">
        <v>624804</v>
      </c>
      <c r="AF64" s="18">
        <f t="shared" si="0"/>
        <v>148370406</v>
      </c>
    </row>
    <row r="65" spans="1:32" s="16" customFormat="1" x14ac:dyDescent="0.15">
      <c r="A65" s="14">
        <v>38960</v>
      </c>
      <c r="B65" s="15">
        <v>74678755</v>
      </c>
      <c r="C65" s="15">
        <v>21408</v>
      </c>
      <c r="D65" s="15">
        <v>304821</v>
      </c>
      <c r="E65" s="15">
        <v>67740</v>
      </c>
      <c r="F65" s="15"/>
      <c r="G65" s="15">
        <v>333658</v>
      </c>
      <c r="H65" s="15"/>
      <c r="I65" s="15">
        <v>49774</v>
      </c>
      <c r="J65" s="15">
        <v>653616</v>
      </c>
      <c r="K65" s="15">
        <v>9709785</v>
      </c>
      <c r="L65" s="15">
        <v>647865</v>
      </c>
      <c r="N65" s="15"/>
      <c r="Q65" s="15">
        <v>20639444</v>
      </c>
      <c r="R65" s="15"/>
      <c r="S65" s="15">
        <v>36</v>
      </c>
      <c r="T65" s="15">
        <v>0</v>
      </c>
      <c r="U65" s="15">
        <v>0</v>
      </c>
      <c r="V65" s="15">
        <v>27804324</v>
      </c>
      <c r="W65" s="15">
        <v>4792939</v>
      </c>
      <c r="X65" s="15"/>
      <c r="Y65" s="2"/>
      <c r="Z65" s="2"/>
      <c r="AA65" s="2"/>
      <c r="AB65" s="15">
        <v>4931878</v>
      </c>
      <c r="AC65" s="15"/>
      <c r="AD65" s="15">
        <v>6768</v>
      </c>
      <c r="AE65" s="18">
        <v>650544</v>
      </c>
      <c r="AF65" s="18">
        <f t="shared" si="0"/>
        <v>145293355</v>
      </c>
    </row>
    <row r="66" spans="1:32" s="16" customFormat="1" x14ac:dyDescent="0.15">
      <c r="A66" s="14">
        <v>38990</v>
      </c>
      <c r="B66" s="15">
        <v>64798394</v>
      </c>
      <c r="C66" s="15">
        <v>20016</v>
      </c>
      <c r="D66" s="15">
        <v>281450</v>
      </c>
      <c r="E66" s="15">
        <v>66060</v>
      </c>
      <c r="F66" s="15"/>
      <c r="G66" s="15">
        <v>387335</v>
      </c>
      <c r="H66" s="15"/>
      <c r="I66" s="15">
        <v>49174</v>
      </c>
      <c r="J66" s="15">
        <v>638163</v>
      </c>
      <c r="K66" s="15">
        <v>9262084</v>
      </c>
      <c r="L66" s="15">
        <v>636876</v>
      </c>
      <c r="N66" s="15"/>
      <c r="Q66" s="15">
        <v>17836064</v>
      </c>
      <c r="R66" s="15"/>
      <c r="S66" s="15">
        <v>12</v>
      </c>
      <c r="T66" s="15">
        <v>0</v>
      </c>
      <c r="U66" s="15">
        <v>0</v>
      </c>
      <c r="V66" s="15">
        <v>25703673</v>
      </c>
      <c r="W66" s="15">
        <v>4458447</v>
      </c>
      <c r="X66" s="15"/>
      <c r="Y66" s="2"/>
      <c r="Z66" s="2"/>
      <c r="AA66" s="2"/>
      <c r="AB66" s="15">
        <v>5181151</v>
      </c>
      <c r="AC66" s="15"/>
      <c r="AD66" s="15">
        <v>3098</v>
      </c>
      <c r="AE66" s="18">
        <v>527880</v>
      </c>
      <c r="AF66" s="18">
        <f t="shared" si="0"/>
        <v>129849877</v>
      </c>
    </row>
    <row r="67" spans="1:32" s="16" customFormat="1" x14ac:dyDescent="0.15">
      <c r="A67" s="14">
        <v>39021</v>
      </c>
      <c r="B67" s="15">
        <v>57009968</v>
      </c>
      <c r="C67" s="15">
        <v>18516</v>
      </c>
      <c r="D67" s="15">
        <v>237429</v>
      </c>
      <c r="E67" s="15">
        <v>65988</v>
      </c>
      <c r="F67" s="15"/>
      <c r="G67" s="15">
        <v>424345</v>
      </c>
      <c r="H67" s="15"/>
      <c r="I67" s="15">
        <v>48880</v>
      </c>
      <c r="J67" s="15">
        <v>572457</v>
      </c>
      <c r="K67" s="15">
        <v>7847596</v>
      </c>
      <c r="L67" s="15">
        <v>574512</v>
      </c>
      <c r="N67" s="15"/>
      <c r="Q67" s="15">
        <v>17333083</v>
      </c>
      <c r="R67" s="15"/>
      <c r="S67" s="15">
        <v>36</v>
      </c>
      <c r="T67" s="15">
        <v>0</v>
      </c>
      <c r="U67" s="15">
        <v>0</v>
      </c>
      <c r="V67" s="15">
        <v>20764004</v>
      </c>
      <c r="W67" s="15">
        <v>3815644</v>
      </c>
      <c r="X67" s="15"/>
      <c r="Y67" s="2"/>
      <c r="Z67" s="2"/>
      <c r="AA67" s="2"/>
      <c r="AB67" s="15">
        <v>5500858</v>
      </c>
      <c r="AC67" s="15"/>
      <c r="AD67" s="15">
        <v>4253</v>
      </c>
      <c r="AE67" s="18">
        <v>475680</v>
      </c>
      <c r="AF67" s="18">
        <f t="shared" si="0"/>
        <v>114693249</v>
      </c>
    </row>
    <row r="68" spans="1:32" s="16" customFormat="1" x14ac:dyDescent="0.15">
      <c r="A68" s="14">
        <v>39051</v>
      </c>
      <c r="B68" s="15">
        <v>47768686</v>
      </c>
      <c r="C68" s="15">
        <v>26448</v>
      </c>
      <c r="D68" s="15">
        <v>249048</v>
      </c>
      <c r="E68" s="15">
        <v>63888</v>
      </c>
      <c r="F68" s="15"/>
      <c r="G68" s="15">
        <v>524535</v>
      </c>
      <c r="H68" s="15"/>
      <c r="I68" s="15">
        <v>51780</v>
      </c>
      <c r="J68" s="15">
        <v>554045</v>
      </c>
      <c r="K68" s="15">
        <v>7186782</v>
      </c>
      <c r="L68" s="15">
        <v>571311</v>
      </c>
      <c r="N68" s="15"/>
      <c r="Q68" s="15">
        <v>15102836</v>
      </c>
      <c r="R68" s="15"/>
      <c r="S68" s="15">
        <v>12</v>
      </c>
      <c r="T68" s="15">
        <v>0</v>
      </c>
      <c r="U68" s="15">
        <v>0</v>
      </c>
      <c r="V68" s="15">
        <v>18135819</v>
      </c>
      <c r="W68" s="15">
        <v>3645351</v>
      </c>
      <c r="X68" s="15"/>
      <c r="Y68" s="2"/>
      <c r="Z68" s="2"/>
      <c r="AA68" s="2"/>
      <c r="AB68" s="15">
        <v>5636185</v>
      </c>
      <c r="AC68" s="15"/>
      <c r="AD68" s="15">
        <v>568</v>
      </c>
      <c r="AE68" s="18">
        <v>374592</v>
      </c>
      <c r="AF68" s="18">
        <f t="shared" si="0"/>
        <v>99891886</v>
      </c>
    </row>
    <row r="69" spans="1:32" s="16" customFormat="1" x14ac:dyDescent="0.15">
      <c r="A69" s="14">
        <v>39082</v>
      </c>
      <c r="B69" s="15">
        <v>43843716</v>
      </c>
      <c r="C69" s="15">
        <v>18144</v>
      </c>
      <c r="D69" s="15">
        <v>222605</v>
      </c>
      <c r="E69" s="15">
        <v>60768</v>
      </c>
      <c r="F69" s="15"/>
      <c r="G69" s="15">
        <v>548847</v>
      </c>
      <c r="H69" s="15"/>
      <c r="I69" s="15">
        <v>42550</v>
      </c>
      <c r="J69" s="15">
        <v>542438</v>
      </c>
      <c r="K69" s="15">
        <v>6807935</v>
      </c>
      <c r="L69" s="15">
        <v>541431</v>
      </c>
      <c r="N69" s="15"/>
      <c r="Q69" s="15">
        <v>14305764</v>
      </c>
      <c r="R69" s="15"/>
      <c r="S69" s="15">
        <v>1</v>
      </c>
      <c r="T69" s="15">
        <v>0</v>
      </c>
      <c r="U69" s="15">
        <v>0</v>
      </c>
      <c r="V69" s="15">
        <v>15498629</v>
      </c>
      <c r="W69" s="15">
        <v>3445643</v>
      </c>
      <c r="X69" s="15"/>
      <c r="Y69" s="2"/>
      <c r="Z69" s="2"/>
      <c r="AA69" s="2"/>
      <c r="AB69" s="15">
        <v>5195114</v>
      </c>
      <c r="AC69" s="15"/>
      <c r="AD69" s="15">
        <v>2414</v>
      </c>
      <c r="AE69" s="18">
        <v>327024</v>
      </c>
      <c r="AF69" s="18">
        <f t="shared" si="0"/>
        <v>91403023</v>
      </c>
    </row>
    <row r="70" spans="1:32" s="16" customFormat="1" x14ac:dyDescent="0.15">
      <c r="A70" s="14">
        <v>39113</v>
      </c>
      <c r="B70" s="15">
        <v>57739097</v>
      </c>
      <c r="C70" s="15">
        <v>23292</v>
      </c>
      <c r="D70" s="15">
        <v>300694</v>
      </c>
      <c r="E70" s="15">
        <v>63756</v>
      </c>
      <c r="F70" s="15"/>
      <c r="G70" s="15">
        <v>544938</v>
      </c>
      <c r="H70" s="15"/>
      <c r="I70" s="15">
        <v>63911</v>
      </c>
      <c r="J70" s="15">
        <v>706458</v>
      </c>
      <c r="K70" s="15">
        <v>8731809</v>
      </c>
      <c r="L70" s="15">
        <v>685112</v>
      </c>
      <c r="N70" s="15"/>
      <c r="Q70" s="15">
        <v>17283316</v>
      </c>
      <c r="R70" s="15"/>
      <c r="S70" s="15">
        <v>24</v>
      </c>
      <c r="T70" s="15">
        <v>0</v>
      </c>
      <c r="U70" s="15">
        <v>0</v>
      </c>
      <c r="V70" s="15">
        <v>19144151</v>
      </c>
      <c r="W70" s="15">
        <v>4912817</v>
      </c>
      <c r="X70" s="15"/>
      <c r="Y70" s="2"/>
      <c r="Z70" s="2"/>
      <c r="AA70" s="2"/>
      <c r="AB70" s="15">
        <v>5813007</v>
      </c>
      <c r="AC70" s="15"/>
      <c r="AD70" s="15">
        <v>2895</v>
      </c>
      <c r="AE70" s="18">
        <v>483012</v>
      </c>
      <c r="AF70" s="18">
        <f t="shared" si="0"/>
        <v>116498289</v>
      </c>
    </row>
    <row r="71" spans="1:32" s="16" customFormat="1" x14ac:dyDescent="0.15">
      <c r="A71" s="14">
        <v>39141</v>
      </c>
      <c r="B71" s="15">
        <v>41861442</v>
      </c>
      <c r="C71" s="15">
        <v>18585</v>
      </c>
      <c r="D71" s="15">
        <v>208384</v>
      </c>
      <c r="E71" s="15">
        <v>55308</v>
      </c>
      <c r="F71" s="15"/>
      <c r="G71" s="15">
        <v>493106</v>
      </c>
      <c r="H71" s="15"/>
      <c r="I71" s="15">
        <v>41676</v>
      </c>
      <c r="J71" s="15">
        <v>534969</v>
      </c>
      <c r="K71" s="15">
        <v>6174525</v>
      </c>
      <c r="L71" s="15">
        <v>507117</v>
      </c>
      <c r="N71" s="15"/>
      <c r="Q71" s="15">
        <v>13560213</v>
      </c>
      <c r="R71" s="15"/>
      <c r="S71" s="15"/>
      <c r="T71" s="15">
        <v>0</v>
      </c>
      <c r="U71" s="15">
        <v>0</v>
      </c>
      <c r="V71" s="15">
        <v>14505119</v>
      </c>
      <c r="W71" s="15">
        <v>3500836</v>
      </c>
      <c r="X71" s="15"/>
      <c r="Y71" s="2"/>
      <c r="Z71" s="2"/>
      <c r="AA71" s="2"/>
      <c r="AB71" s="15">
        <v>4988404</v>
      </c>
      <c r="AC71" s="15"/>
      <c r="AD71" s="15">
        <v>3305</v>
      </c>
      <c r="AE71" s="18">
        <v>314808</v>
      </c>
      <c r="AF71" s="18">
        <f t="shared" si="0"/>
        <v>86767797</v>
      </c>
    </row>
    <row r="72" spans="1:32" s="16" customFormat="1" x14ac:dyDescent="0.15">
      <c r="A72" s="14">
        <v>39172</v>
      </c>
      <c r="B72" s="15">
        <v>60088367</v>
      </c>
      <c r="C72" s="15">
        <v>25032</v>
      </c>
      <c r="D72" s="15">
        <v>304279</v>
      </c>
      <c r="E72" s="15">
        <v>71508</v>
      </c>
      <c r="F72" s="15"/>
      <c r="G72" s="15">
        <v>707561</v>
      </c>
      <c r="H72" s="15"/>
      <c r="I72" s="15">
        <v>53292</v>
      </c>
      <c r="J72" s="15">
        <v>767430</v>
      </c>
      <c r="K72" s="15">
        <v>8654654</v>
      </c>
      <c r="L72" s="15">
        <v>686638</v>
      </c>
      <c r="N72" s="15"/>
      <c r="Q72" s="15">
        <v>17949890</v>
      </c>
      <c r="R72" s="15"/>
      <c r="S72" s="15">
        <v>12</v>
      </c>
      <c r="T72" s="15">
        <v>0</v>
      </c>
      <c r="U72" s="15">
        <v>0</v>
      </c>
      <c r="V72" s="15">
        <v>22113867</v>
      </c>
      <c r="W72" s="15">
        <v>5041554</v>
      </c>
      <c r="X72" s="15"/>
      <c r="Y72" s="2"/>
      <c r="Z72" s="2"/>
      <c r="AA72" s="2"/>
      <c r="AB72" s="15">
        <v>7229998</v>
      </c>
      <c r="AC72" s="15"/>
      <c r="AD72" s="15">
        <v>5148</v>
      </c>
      <c r="AE72" s="18">
        <v>436452</v>
      </c>
      <c r="AF72" s="18">
        <f t="shared" si="0"/>
        <v>124135682</v>
      </c>
    </row>
    <row r="73" spans="1:32" s="16" customFormat="1" x14ac:dyDescent="0.15">
      <c r="A73" s="14">
        <v>39202</v>
      </c>
      <c r="B73" s="15">
        <v>62366590</v>
      </c>
      <c r="C73" s="15">
        <v>23844</v>
      </c>
      <c r="D73" s="15">
        <v>283821</v>
      </c>
      <c r="E73" s="15">
        <v>70236</v>
      </c>
      <c r="F73" s="15"/>
      <c r="G73" s="15">
        <v>608607</v>
      </c>
      <c r="H73" s="15"/>
      <c r="I73" s="15">
        <v>48566</v>
      </c>
      <c r="J73" s="15">
        <v>761591</v>
      </c>
      <c r="K73" s="15">
        <v>8783958</v>
      </c>
      <c r="L73" s="15">
        <v>679280</v>
      </c>
      <c r="N73" s="15"/>
      <c r="Q73" s="15">
        <v>18143706</v>
      </c>
      <c r="R73" s="15"/>
      <c r="S73" s="15"/>
      <c r="T73" s="15">
        <v>0</v>
      </c>
      <c r="U73" s="15">
        <v>0</v>
      </c>
      <c r="V73" s="15">
        <v>23332835</v>
      </c>
      <c r="W73" s="15">
        <v>5068175</v>
      </c>
      <c r="X73" s="15"/>
      <c r="Y73" s="2"/>
      <c r="Z73" s="2"/>
      <c r="AA73" s="2"/>
      <c r="AB73" s="15">
        <v>6877851</v>
      </c>
      <c r="AC73" s="15"/>
      <c r="AD73" s="15">
        <v>7080</v>
      </c>
      <c r="AE73" s="18">
        <v>523356</v>
      </c>
      <c r="AF73" s="18">
        <f t="shared" si="0"/>
        <v>127579496</v>
      </c>
    </row>
    <row r="74" spans="1:32" s="16" customFormat="1" x14ac:dyDescent="0.15">
      <c r="A74" s="14">
        <v>39233</v>
      </c>
      <c r="B74" s="15">
        <v>77048454</v>
      </c>
      <c r="C74" s="15">
        <v>25836</v>
      </c>
      <c r="D74" s="15">
        <v>394932</v>
      </c>
      <c r="E74" s="15">
        <v>83304</v>
      </c>
      <c r="F74" s="15"/>
      <c r="G74" s="15">
        <v>916465</v>
      </c>
      <c r="H74" s="15"/>
      <c r="I74" s="15">
        <v>68052</v>
      </c>
      <c r="J74" s="15">
        <v>891569</v>
      </c>
      <c r="K74" s="15">
        <v>10473551</v>
      </c>
      <c r="L74" s="15">
        <v>778601</v>
      </c>
      <c r="N74" s="15"/>
      <c r="Q74" s="15">
        <v>21620217</v>
      </c>
      <c r="R74" s="15"/>
      <c r="S74" s="15">
        <v>12</v>
      </c>
      <c r="T74" s="15">
        <v>0</v>
      </c>
      <c r="U74" s="15">
        <v>0</v>
      </c>
      <c r="V74" s="15">
        <v>29259357</v>
      </c>
      <c r="W74" s="15">
        <v>5966377</v>
      </c>
      <c r="X74" s="15"/>
      <c r="Y74" s="2"/>
      <c r="Z74" s="2"/>
      <c r="AA74" s="2"/>
      <c r="AB74" s="15">
        <v>8387517</v>
      </c>
      <c r="AC74" s="15"/>
      <c r="AD74" s="15">
        <v>6684</v>
      </c>
      <c r="AE74" s="18">
        <v>510672</v>
      </c>
      <c r="AF74" s="18">
        <f t="shared" ref="AF74:AF137" si="1">SUM(B74:C74,D74,E74,G74,I74,J74,K74:L74,N74,Q74,S74,T74:U74,V74,W74,Y74,AB74,AD74:AE74)</f>
        <v>156431600</v>
      </c>
    </row>
    <row r="75" spans="1:32" s="16" customFormat="1" x14ac:dyDescent="0.15">
      <c r="A75" s="14">
        <v>39263</v>
      </c>
      <c r="B75" s="15">
        <v>69054413</v>
      </c>
      <c r="C75" s="15">
        <v>22158</v>
      </c>
      <c r="D75" s="15">
        <v>325110</v>
      </c>
      <c r="E75" s="15">
        <v>62376</v>
      </c>
      <c r="F75" s="15"/>
      <c r="G75" s="15">
        <v>748071</v>
      </c>
      <c r="H75" s="15"/>
      <c r="I75" s="15">
        <v>46247</v>
      </c>
      <c r="J75" s="15">
        <v>720077</v>
      </c>
      <c r="K75" s="15">
        <v>9043467</v>
      </c>
      <c r="L75" s="15">
        <v>635575</v>
      </c>
      <c r="N75" s="15"/>
      <c r="Q75" s="15">
        <v>19919936</v>
      </c>
      <c r="R75" s="15"/>
      <c r="S75" s="15"/>
      <c r="T75" s="15">
        <v>0</v>
      </c>
      <c r="U75" s="15">
        <v>0</v>
      </c>
      <c r="V75" s="15">
        <v>26785934</v>
      </c>
      <c r="W75" s="15">
        <v>4753235</v>
      </c>
      <c r="X75" s="15"/>
      <c r="Y75" s="2"/>
      <c r="Z75" s="2"/>
      <c r="AA75" s="2"/>
      <c r="AB75" s="15">
        <v>6867846</v>
      </c>
      <c r="AC75" s="15"/>
      <c r="AD75" s="15">
        <v>2693</v>
      </c>
      <c r="AE75" s="18">
        <v>553092</v>
      </c>
      <c r="AF75" s="18">
        <f t="shared" si="1"/>
        <v>139540230</v>
      </c>
    </row>
    <row r="76" spans="1:32" s="16" customFormat="1" x14ac:dyDescent="0.15">
      <c r="A76" s="14">
        <v>39294</v>
      </c>
      <c r="B76" s="15">
        <v>80002227</v>
      </c>
      <c r="C76" s="15">
        <v>26917</v>
      </c>
      <c r="D76" s="15">
        <v>383937</v>
      </c>
      <c r="E76" s="15">
        <v>72834</v>
      </c>
      <c r="F76" s="15"/>
      <c r="G76" s="15">
        <v>783256</v>
      </c>
      <c r="H76" s="15"/>
      <c r="I76" s="15">
        <v>50280</v>
      </c>
      <c r="J76" s="15">
        <v>825229</v>
      </c>
      <c r="K76" s="15">
        <v>11293177</v>
      </c>
      <c r="L76" s="15">
        <v>738571</v>
      </c>
      <c r="N76" s="15"/>
      <c r="Q76" s="15">
        <v>22166439</v>
      </c>
      <c r="R76" s="15"/>
      <c r="S76" s="15"/>
      <c r="T76" s="15">
        <v>0</v>
      </c>
      <c r="U76" s="15">
        <v>0</v>
      </c>
      <c r="V76" s="15">
        <v>35077053</v>
      </c>
      <c r="W76" s="15">
        <v>5478701</v>
      </c>
      <c r="X76" s="15"/>
      <c r="Y76" s="2"/>
      <c r="Z76" s="2"/>
      <c r="AA76" s="2"/>
      <c r="AB76" s="15">
        <v>6964161</v>
      </c>
      <c r="AC76" s="15"/>
      <c r="AD76" s="15">
        <v>8872</v>
      </c>
      <c r="AE76" s="18">
        <v>619152</v>
      </c>
      <c r="AF76" s="18">
        <f t="shared" si="1"/>
        <v>164490806</v>
      </c>
    </row>
    <row r="77" spans="1:32" s="16" customFormat="1" x14ac:dyDescent="0.15">
      <c r="A77" s="14">
        <v>39325</v>
      </c>
      <c r="B77" s="15">
        <v>76664191</v>
      </c>
      <c r="C77" s="15">
        <v>25007</v>
      </c>
      <c r="D77" s="15">
        <v>356587</v>
      </c>
      <c r="E77" s="15">
        <v>60999</v>
      </c>
      <c r="F77" s="15"/>
      <c r="G77" s="15">
        <v>578171</v>
      </c>
      <c r="H77" s="15"/>
      <c r="I77" s="15">
        <v>46951</v>
      </c>
      <c r="J77" s="15">
        <v>699658</v>
      </c>
      <c r="K77" s="15">
        <v>10343370</v>
      </c>
      <c r="L77" s="15">
        <v>660446</v>
      </c>
      <c r="N77" s="15"/>
      <c r="Q77" s="15">
        <v>21417322</v>
      </c>
      <c r="R77" s="15"/>
      <c r="S77" s="15">
        <v>24</v>
      </c>
      <c r="T77" s="15">
        <v>0</v>
      </c>
      <c r="U77" s="15">
        <v>0</v>
      </c>
      <c r="V77" s="15">
        <v>33242017</v>
      </c>
      <c r="W77" s="15">
        <v>4879953</v>
      </c>
      <c r="X77" s="15"/>
      <c r="Y77" s="2"/>
      <c r="Z77" s="2"/>
      <c r="AA77" s="2"/>
      <c r="AB77" s="15">
        <v>5055833</v>
      </c>
      <c r="AC77" s="15"/>
      <c r="AD77" s="15">
        <v>4829</v>
      </c>
      <c r="AE77" s="18">
        <v>627276</v>
      </c>
      <c r="AF77" s="18">
        <f t="shared" si="1"/>
        <v>154662634</v>
      </c>
    </row>
    <row r="78" spans="1:32" s="16" customFormat="1" x14ac:dyDescent="0.15">
      <c r="A78" s="14">
        <v>39355</v>
      </c>
      <c r="B78" s="15">
        <v>63162483</v>
      </c>
      <c r="C78" s="15">
        <v>23388</v>
      </c>
      <c r="D78" s="15">
        <v>308140</v>
      </c>
      <c r="E78" s="15">
        <v>58532</v>
      </c>
      <c r="F78" s="15"/>
      <c r="G78" s="15">
        <v>568333</v>
      </c>
      <c r="H78" s="15"/>
      <c r="I78" s="15">
        <v>38108</v>
      </c>
      <c r="J78" s="15">
        <v>626270</v>
      </c>
      <c r="K78" s="15">
        <v>9327245</v>
      </c>
      <c r="L78" s="15">
        <v>622291</v>
      </c>
      <c r="N78" s="15"/>
      <c r="Q78" s="15">
        <v>17962181</v>
      </c>
      <c r="R78" s="15"/>
      <c r="S78" s="15">
        <v>12</v>
      </c>
      <c r="T78" s="15">
        <v>0</v>
      </c>
      <c r="U78" s="15">
        <v>0</v>
      </c>
      <c r="V78" s="15">
        <v>27658897</v>
      </c>
      <c r="W78" s="15">
        <v>4221696</v>
      </c>
      <c r="X78" s="15"/>
      <c r="Y78" s="2"/>
      <c r="Z78" s="2"/>
      <c r="AA78" s="2"/>
      <c r="AB78" s="15">
        <v>5137657</v>
      </c>
      <c r="AC78" s="15"/>
      <c r="AD78" s="15">
        <v>6715</v>
      </c>
      <c r="AE78" s="18">
        <v>471984</v>
      </c>
      <c r="AF78" s="18">
        <f t="shared" si="1"/>
        <v>130193932</v>
      </c>
    </row>
    <row r="79" spans="1:32" s="16" customFormat="1" x14ac:dyDescent="0.15">
      <c r="A79" s="14">
        <v>39386</v>
      </c>
      <c r="B79" s="15">
        <v>67419697</v>
      </c>
      <c r="C79" s="15">
        <v>25448</v>
      </c>
      <c r="D79" s="15">
        <v>307729</v>
      </c>
      <c r="E79" s="15">
        <v>69936</v>
      </c>
      <c r="F79" s="15"/>
      <c r="G79" s="15">
        <v>766092</v>
      </c>
      <c r="H79" s="15"/>
      <c r="I79" s="15">
        <v>45669</v>
      </c>
      <c r="J79" s="15">
        <v>690547</v>
      </c>
      <c r="K79" s="15">
        <v>9821484</v>
      </c>
      <c r="L79" s="15">
        <v>679892</v>
      </c>
      <c r="N79" s="15"/>
      <c r="Q79" s="15">
        <v>19519574</v>
      </c>
      <c r="R79" s="15"/>
      <c r="S79" s="15"/>
      <c r="T79" s="15">
        <v>0</v>
      </c>
      <c r="U79" s="15">
        <v>0</v>
      </c>
      <c r="V79" s="15">
        <v>28147322</v>
      </c>
      <c r="W79" s="15">
        <v>4576837</v>
      </c>
      <c r="X79" s="15"/>
      <c r="Y79" s="2"/>
      <c r="Z79" s="2"/>
      <c r="AA79" s="2"/>
      <c r="AB79" s="15">
        <v>6780085</v>
      </c>
      <c r="AC79" s="15"/>
      <c r="AD79" s="15">
        <v>4307</v>
      </c>
      <c r="AE79" s="18">
        <v>489264</v>
      </c>
      <c r="AF79" s="18">
        <f t="shared" si="1"/>
        <v>139343883</v>
      </c>
    </row>
    <row r="80" spans="1:32" s="16" customFormat="1" x14ac:dyDescent="0.15">
      <c r="A80" s="14">
        <v>39416</v>
      </c>
      <c r="B80" s="15">
        <v>52715128</v>
      </c>
      <c r="C80" s="15">
        <v>23376</v>
      </c>
      <c r="D80" s="15">
        <v>272412</v>
      </c>
      <c r="E80" s="15">
        <v>55392</v>
      </c>
      <c r="F80" s="15"/>
      <c r="G80" s="15">
        <v>661000</v>
      </c>
      <c r="H80" s="15"/>
      <c r="I80" s="15">
        <v>42270</v>
      </c>
      <c r="J80" s="15">
        <v>570685</v>
      </c>
      <c r="K80" s="15">
        <v>7632944</v>
      </c>
      <c r="L80" s="15">
        <v>562997</v>
      </c>
      <c r="N80" s="15"/>
      <c r="Q80" s="15">
        <v>16235246</v>
      </c>
      <c r="R80" s="15"/>
      <c r="S80" s="15"/>
      <c r="T80" s="15">
        <v>0</v>
      </c>
      <c r="U80" s="15">
        <v>0</v>
      </c>
      <c r="V80" s="15">
        <v>21363041</v>
      </c>
      <c r="W80" s="15">
        <v>3711918</v>
      </c>
      <c r="X80" s="15"/>
      <c r="Y80" s="2"/>
      <c r="Z80" s="2"/>
      <c r="AA80" s="2"/>
      <c r="AB80" s="15">
        <v>5797415</v>
      </c>
      <c r="AC80" s="15"/>
      <c r="AD80" s="15">
        <v>6321</v>
      </c>
      <c r="AE80" s="18">
        <v>323712</v>
      </c>
      <c r="AF80" s="18">
        <f t="shared" si="1"/>
        <v>109973857</v>
      </c>
    </row>
    <row r="81" spans="1:32" s="16" customFormat="1" x14ac:dyDescent="0.15">
      <c r="A81" s="14">
        <v>39447</v>
      </c>
      <c r="B81" s="15">
        <v>39510339</v>
      </c>
      <c r="C81" s="15">
        <v>17148</v>
      </c>
      <c r="D81" s="15">
        <v>201916</v>
      </c>
      <c r="E81" s="15">
        <v>44965</v>
      </c>
      <c r="F81" s="15"/>
      <c r="G81" s="15">
        <v>487218</v>
      </c>
      <c r="H81" s="15"/>
      <c r="I81" s="15">
        <v>29148</v>
      </c>
      <c r="J81" s="15">
        <v>460776</v>
      </c>
      <c r="K81" s="15">
        <v>6164513</v>
      </c>
      <c r="L81" s="15">
        <v>457681</v>
      </c>
      <c r="N81" s="15"/>
      <c r="Q81" s="15">
        <v>12720134</v>
      </c>
      <c r="R81" s="15"/>
      <c r="S81" s="15"/>
      <c r="T81" s="15">
        <v>0</v>
      </c>
      <c r="U81" s="15">
        <v>0</v>
      </c>
      <c r="V81" s="15">
        <v>15101218</v>
      </c>
      <c r="W81" s="15">
        <v>2885062</v>
      </c>
      <c r="X81" s="15"/>
      <c r="Y81" s="2"/>
      <c r="Z81" s="2"/>
      <c r="AA81" s="2"/>
      <c r="AB81" s="15">
        <v>4660021</v>
      </c>
      <c r="AC81" s="15"/>
      <c r="AD81" s="15">
        <v>6122</v>
      </c>
      <c r="AE81" s="18">
        <v>290844</v>
      </c>
      <c r="AF81" s="18">
        <f t="shared" si="1"/>
        <v>83037105</v>
      </c>
    </row>
    <row r="82" spans="1:32" s="16" customFormat="1" x14ac:dyDescent="0.15">
      <c r="A82" s="14">
        <v>39478</v>
      </c>
      <c r="B82" s="15">
        <v>56165982</v>
      </c>
      <c r="C82" s="15">
        <v>23614</v>
      </c>
      <c r="D82" s="15">
        <v>277909</v>
      </c>
      <c r="E82" s="15">
        <v>60258</v>
      </c>
      <c r="F82" s="15"/>
      <c r="G82" s="15">
        <v>626957</v>
      </c>
      <c r="H82" s="15"/>
      <c r="I82" s="15">
        <v>41608</v>
      </c>
      <c r="J82" s="15">
        <v>652448</v>
      </c>
      <c r="K82" s="15">
        <v>8390705</v>
      </c>
      <c r="L82" s="15">
        <v>632291</v>
      </c>
      <c r="N82" s="15"/>
      <c r="Q82" s="15">
        <v>16571370</v>
      </c>
      <c r="R82" s="15"/>
      <c r="S82" s="15"/>
      <c r="T82" s="15">
        <v>0</v>
      </c>
      <c r="U82" s="15">
        <v>0</v>
      </c>
      <c r="V82" s="15">
        <v>20176662</v>
      </c>
      <c r="W82" s="15">
        <v>4513066</v>
      </c>
      <c r="X82" s="15"/>
      <c r="Y82" s="2"/>
      <c r="Z82" s="2"/>
      <c r="AA82" s="2"/>
      <c r="AB82" s="15">
        <v>5480571</v>
      </c>
      <c r="AC82" s="15"/>
      <c r="AD82" s="15">
        <v>7464</v>
      </c>
      <c r="AE82" s="18">
        <v>393732</v>
      </c>
      <c r="AF82" s="18">
        <f t="shared" si="1"/>
        <v>114014637</v>
      </c>
    </row>
    <row r="83" spans="1:32" s="16" customFormat="1" x14ac:dyDescent="0.15">
      <c r="A83" s="14">
        <v>39507</v>
      </c>
      <c r="B83" s="15">
        <v>46979078</v>
      </c>
      <c r="C83" s="15">
        <v>19788</v>
      </c>
      <c r="D83" s="15">
        <v>252243</v>
      </c>
      <c r="E83" s="15">
        <v>53112</v>
      </c>
      <c r="F83" s="15"/>
      <c r="G83" s="15">
        <v>529514</v>
      </c>
      <c r="H83" s="15"/>
      <c r="I83" s="15">
        <v>37313</v>
      </c>
      <c r="J83" s="15">
        <v>590615</v>
      </c>
      <c r="K83" s="15">
        <v>6521727</v>
      </c>
      <c r="L83" s="15">
        <v>533756</v>
      </c>
      <c r="N83" s="15"/>
      <c r="Q83" s="15">
        <v>14438825</v>
      </c>
      <c r="R83" s="15"/>
      <c r="S83" s="15">
        <v>84</v>
      </c>
      <c r="T83" s="15">
        <v>0</v>
      </c>
      <c r="U83" s="15">
        <v>0</v>
      </c>
      <c r="V83" s="15">
        <v>17454923</v>
      </c>
      <c r="W83" s="15">
        <v>3666203</v>
      </c>
      <c r="X83" s="15"/>
      <c r="Y83" s="2"/>
      <c r="Z83" s="2"/>
      <c r="AA83" s="2"/>
      <c r="AB83" s="15">
        <v>5149948</v>
      </c>
      <c r="AC83" s="15"/>
      <c r="AD83" s="15">
        <v>8316</v>
      </c>
      <c r="AE83" s="18">
        <v>322560</v>
      </c>
      <c r="AF83" s="18">
        <f t="shared" si="1"/>
        <v>96558005</v>
      </c>
    </row>
    <row r="84" spans="1:32" s="16" customFormat="1" x14ac:dyDescent="0.15">
      <c r="A84" s="14">
        <v>39538</v>
      </c>
      <c r="B84" s="15">
        <v>59076849</v>
      </c>
      <c r="C84" s="15">
        <v>24888</v>
      </c>
      <c r="D84" s="15">
        <v>337685</v>
      </c>
      <c r="E84" s="15">
        <v>65160</v>
      </c>
      <c r="F84" s="15"/>
      <c r="G84" s="15">
        <v>793128</v>
      </c>
      <c r="H84" s="15"/>
      <c r="I84" s="15">
        <v>54892</v>
      </c>
      <c r="J84" s="15">
        <v>775437</v>
      </c>
      <c r="K84" s="15">
        <v>8210090</v>
      </c>
      <c r="L84" s="15">
        <v>645896</v>
      </c>
      <c r="N84" s="15"/>
      <c r="Q84" s="15">
        <v>16394492</v>
      </c>
      <c r="R84" s="15"/>
      <c r="S84" s="15">
        <v>12</v>
      </c>
      <c r="T84" s="15">
        <v>0</v>
      </c>
      <c r="U84" s="15">
        <v>0</v>
      </c>
      <c r="V84" s="15">
        <v>24535240</v>
      </c>
      <c r="W84" s="15">
        <v>4844435</v>
      </c>
      <c r="X84" s="15"/>
      <c r="Y84" s="2"/>
      <c r="Z84" s="2"/>
      <c r="AA84" s="2"/>
      <c r="AB84" s="15">
        <v>6763251</v>
      </c>
      <c r="AC84" s="15"/>
      <c r="AD84" s="15">
        <v>13907</v>
      </c>
      <c r="AE84" s="18">
        <v>359844</v>
      </c>
      <c r="AF84" s="18">
        <f t="shared" si="1"/>
        <v>122895206</v>
      </c>
    </row>
    <row r="85" spans="1:32" s="16" customFormat="1" x14ac:dyDescent="0.15">
      <c r="A85" s="14">
        <v>39568</v>
      </c>
      <c r="B85" s="15">
        <v>64581706</v>
      </c>
      <c r="C85" s="15">
        <v>26448</v>
      </c>
      <c r="D85" s="15">
        <v>363004</v>
      </c>
      <c r="E85" s="15">
        <v>73611</v>
      </c>
      <c r="F85" s="15"/>
      <c r="G85" s="15">
        <v>786838</v>
      </c>
      <c r="H85" s="15"/>
      <c r="I85" s="15">
        <v>45121</v>
      </c>
      <c r="J85" s="15">
        <v>806594</v>
      </c>
      <c r="K85" s="15">
        <v>8490740</v>
      </c>
      <c r="L85" s="15">
        <v>655088</v>
      </c>
      <c r="N85" s="15"/>
      <c r="Q85" s="15">
        <v>18710531</v>
      </c>
      <c r="R85" s="15"/>
      <c r="S85" s="15">
        <v>12</v>
      </c>
      <c r="T85" s="15">
        <v>0</v>
      </c>
      <c r="U85" s="15">
        <v>0</v>
      </c>
      <c r="V85" s="15">
        <v>26083561</v>
      </c>
      <c r="W85" s="15">
        <v>4994800</v>
      </c>
      <c r="X85" s="15"/>
      <c r="Y85" s="2"/>
      <c r="Z85" s="2"/>
      <c r="AA85" s="2"/>
      <c r="AB85" s="15">
        <v>6522181</v>
      </c>
      <c r="AC85" s="15"/>
      <c r="AD85" s="15">
        <v>20689</v>
      </c>
      <c r="AE85" s="18">
        <v>425820</v>
      </c>
      <c r="AF85" s="18">
        <f t="shared" si="1"/>
        <v>132586744</v>
      </c>
    </row>
    <row r="86" spans="1:32" s="16" customFormat="1" x14ac:dyDescent="0.15">
      <c r="A86" s="14">
        <v>39599</v>
      </c>
      <c r="B86" s="15">
        <v>72794724</v>
      </c>
      <c r="C86" s="15">
        <v>26412</v>
      </c>
      <c r="D86" s="15">
        <v>393755</v>
      </c>
      <c r="E86" s="15">
        <v>78240</v>
      </c>
      <c r="F86" s="15"/>
      <c r="G86" s="15">
        <v>886248</v>
      </c>
      <c r="H86" s="15"/>
      <c r="I86" s="15">
        <v>56748</v>
      </c>
      <c r="J86" s="15">
        <v>891113</v>
      </c>
      <c r="K86" s="15">
        <v>9053251</v>
      </c>
      <c r="L86" s="15">
        <v>683822</v>
      </c>
      <c r="N86" s="15"/>
      <c r="Q86" s="15">
        <v>20289197</v>
      </c>
      <c r="R86" s="15"/>
      <c r="S86" s="15"/>
      <c r="T86" s="15">
        <v>0</v>
      </c>
      <c r="U86" s="15">
        <v>0</v>
      </c>
      <c r="V86" s="15">
        <v>29694646</v>
      </c>
      <c r="W86" s="15">
        <v>5420590</v>
      </c>
      <c r="X86" s="15"/>
      <c r="Y86" s="2"/>
      <c r="Z86" s="2"/>
      <c r="AA86" s="2"/>
      <c r="AB86" s="15">
        <v>7208781</v>
      </c>
      <c r="AC86" s="15"/>
      <c r="AD86" s="15">
        <v>22234</v>
      </c>
      <c r="AE86" s="18">
        <v>470940</v>
      </c>
      <c r="AF86" s="18">
        <f t="shared" si="1"/>
        <v>147970701</v>
      </c>
    </row>
    <row r="87" spans="1:32" s="16" customFormat="1" x14ac:dyDescent="0.15">
      <c r="A87" s="14">
        <v>39629</v>
      </c>
      <c r="B87" s="15">
        <v>67108650</v>
      </c>
      <c r="C87" s="15">
        <v>25968</v>
      </c>
      <c r="D87" s="15">
        <v>371531</v>
      </c>
      <c r="E87" s="15">
        <v>67260</v>
      </c>
      <c r="F87" s="15"/>
      <c r="G87" s="15">
        <v>912096</v>
      </c>
      <c r="H87" s="15"/>
      <c r="I87" s="15">
        <v>55449</v>
      </c>
      <c r="J87" s="15">
        <v>800274</v>
      </c>
      <c r="K87" s="15">
        <v>8493251</v>
      </c>
      <c r="L87" s="15">
        <v>623081</v>
      </c>
      <c r="N87" s="15"/>
      <c r="Q87" s="15">
        <v>18251635</v>
      </c>
      <c r="R87" s="15"/>
      <c r="S87" s="15"/>
      <c r="T87" s="15">
        <v>0</v>
      </c>
      <c r="U87" s="15">
        <v>0</v>
      </c>
      <c r="V87" s="15">
        <v>28820494</v>
      </c>
      <c r="W87" s="15">
        <v>4838774</v>
      </c>
      <c r="X87" s="15"/>
      <c r="Y87" s="2"/>
      <c r="Z87" s="2"/>
      <c r="AA87" s="2"/>
      <c r="AB87" s="15">
        <v>6555584</v>
      </c>
      <c r="AC87" s="15"/>
      <c r="AD87" s="15">
        <v>20291</v>
      </c>
      <c r="AE87" s="18">
        <v>418980</v>
      </c>
      <c r="AF87" s="18">
        <f t="shared" si="1"/>
        <v>137363318</v>
      </c>
    </row>
    <row r="88" spans="1:32" s="16" customFormat="1" x14ac:dyDescent="0.15">
      <c r="A88" s="14">
        <v>39660</v>
      </c>
      <c r="B88" s="15">
        <v>85528203</v>
      </c>
      <c r="C88" s="15">
        <v>29808</v>
      </c>
      <c r="D88" s="15">
        <v>441383</v>
      </c>
      <c r="E88" s="15">
        <v>77112</v>
      </c>
      <c r="F88" s="15"/>
      <c r="G88" s="15">
        <v>874077</v>
      </c>
      <c r="H88" s="15"/>
      <c r="I88" s="15">
        <v>47935</v>
      </c>
      <c r="J88" s="15">
        <v>900104</v>
      </c>
      <c r="K88" s="15">
        <v>10657564</v>
      </c>
      <c r="L88" s="15">
        <v>732898</v>
      </c>
      <c r="N88" s="15"/>
      <c r="Q88" s="15">
        <v>23293796</v>
      </c>
      <c r="R88" s="15"/>
      <c r="S88" s="15"/>
      <c r="T88" s="15">
        <v>0</v>
      </c>
      <c r="U88" s="15">
        <v>0</v>
      </c>
      <c r="V88" s="15">
        <v>37865306</v>
      </c>
      <c r="W88" s="15">
        <v>5614530</v>
      </c>
      <c r="X88" s="15"/>
      <c r="Y88" s="2"/>
      <c r="Z88" s="2"/>
      <c r="AA88" s="2"/>
      <c r="AB88" s="15">
        <v>6552008</v>
      </c>
      <c r="AC88" s="15"/>
      <c r="AD88" s="15">
        <v>22755</v>
      </c>
      <c r="AE88" s="18">
        <v>631692</v>
      </c>
      <c r="AF88" s="18">
        <f t="shared" si="1"/>
        <v>173269171</v>
      </c>
    </row>
    <row r="89" spans="1:32" s="16" customFormat="1" x14ac:dyDescent="0.15">
      <c r="A89" s="14">
        <v>39691</v>
      </c>
      <c r="B89" s="15">
        <v>72538559</v>
      </c>
      <c r="C89" s="15">
        <v>24444</v>
      </c>
      <c r="D89" s="15">
        <v>334865</v>
      </c>
      <c r="E89" s="15">
        <v>62196</v>
      </c>
      <c r="F89" s="15"/>
      <c r="G89" s="15">
        <v>646744</v>
      </c>
      <c r="H89" s="15"/>
      <c r="I89" s="15">
        <v>46764</v>
      </c>
      <c r="J89" s="15">
        <v>709097</v>
      </c>
      <c r="K89" s="15">
        <v>8882897</v>
      </c>
      <c r="L89" s="15">
        <v>607559</v>
      </c>
      <c r="N89" s="15"/>
      <c r="Q89" s="15">
        <v>19636127</v>
      </c>
      <c r="R89" s="15"/>
      <c r="S89" s="15"/>
      <c r="T89" s="15">
        <v>0</v>
      </c>
      <c r="U89" s="15">
        <v>0</v>
      </c>
      <c r="V89" s="15">
        <v>32180042</v>
      </c>
      <c r="W89" s="15">
        <v>4537633</v>
      </c>
      <c r="X89" s="15"/>
      <c r="Y89" s="2"/>
      <c r="Z89" s="2"/>
      <c r="AA89" s="2"/>
      <c r="AB89" s="15">
        <v>4418013</v>
      </c>
      <c r="AC89" s="15"/>
      <c r="AD89" s="15">
        <v>14436</v>
      </c>
      <c r="AE89" s="18">
        <v>484944</v>
      </c>
      <c r="AF89" s="18">
        <f t="shared" si="1"/>
        <v>145124320</v>
      </c>
    </row>
    <row r="90" spans="1:32" s="16" customFormat="1" x14ac:dyDescent="0.15">
      <c r="A90" s="14">
        <v>39721</v>
      </c>
      <c r="B90" s="15">
        <v>71060248</v>
      </c>
      <c r="C90" s="15">
        <v>26856</v>
      </c>
      <c r="D90" s="15">
        <v>365568</v>
      </c>
      <c r="E90" s="15">
        <v>70476</v>
      </c>
      <c r="F90" s="15"/>
      <c r="G90" s="15">
        <v>702016</v>
      </c>
      <c r="H90" s="15"/>
      <c r="I90" s="15">
        <v>44182</v>
      </c>
      <c r="J90" s="15">
        <v>779719</v>
      </c>
      <c r="K90" s="15">
        <v>9665639</v>
      </c>
      <c r="L90" s="15">
        <v>692421</v>
      </c>
      <c r="N90" s="15"/>
      <c r="Q90" s="15">
        <v>19933809</v>
      </c>
      <c r="R90" s="15"/>
      <c r="S90" s="15">
        <v>12</v>
      </c>
      <c r="T90" s="15">
        <v>0</v>
      </c>
      <c r="U90" s="15">
        <v>0</v>
      </c>
      <c r="V90" s="15">
        <v>33896511</v>
      </c>
      <c r="W90" s="15">
        <v>4914720</v>
      </c>
      <c r="X90" s="15"/>
      <c r="Y90" s="2"/>
      <c r="Z90" s="2"/>
      <c r="AA90" s="2"/>
      <c r="AB90" s="15">
        <v>5457399</v>
      </c>
      <c r="AC90" s="15"/>
      <c r="AD90" s="15">
        <v>18161</v>
      </c>
      <c r="AE90" s="18">
        <v>469920</v>
      </c>
      <c r="AF90" s="18">
        <f t="shared" si="1"/>
        <v>148097657</v>
      </c>
    </row>
    <row r="91" spans="1:32" s="16" customFormat="1" x14ac:dyDescent="0.15">
      <c r="A91" s="14">
        <v>39752</v>
      </c>
      <c r="B91" s="15">
        <v>61294515</v>
      </c>
      <c r="C91" s="15">
        <v>25514</v>
      </c>
      <c r="D91" s="15">
        <v>271474</v>
      </c>
      <c r="E91" s="15">
        <v>59221</v>
      </c>
      <c r="F91" s="15"/>
      <c r="G91" s="15">
        <v>633767</v>
      </c>
      <c r="H91" s="15"/>
      <c r="I91" s="15">
        <v>36217</v>
      </c>
      <c r="J91" s="15">
        <v>663061</v>
      </c>
      <c r="K91" s="15">
        <v>7811287</v>
      </c>
      <c r="L91" s="15">
        <v>601865</v>
      </c>
      <c r="N91" s="15"/>
      <c r="Q91" s="15">
        <v>19331766</v>
      </c>
      <c r="R91" s="15"/>
      <c r="S91" s="15"/>
      <c r="T91" s="15">
        <v>0</v>
      </c>
      <c r="U91" s="15">
        <v>0</v>
      </c>
      <c r="V91" s="15">
        <v>26265618</v>
      </c>
      <c r="W91" s="15">
        <v>4119910</v>
      </c>
      <c r="X91" s="15"/>
      <c r="Y91" s="2"/>
      <c r="Z91" s="2"/>
      <c r="AA91" s="2"/>
      <c r="AB91" s="15">
        <v>5160690</v>
      </c>
      <c r="AC91" s="15"/>
      <c r="AD91" s="15">
        <v>9688</v>
      </c>
      <c r="AE91" s="18">
        <v>444684</v>
      </c>
      <c r="AF91" s="18">
        <f t="shared" si="1"/>
        <v>126729277</v>
      </c>
    </row>
    <row r="92" spans="1:32" s="16" customFormat="1" x14ac:dyDescent="0.15">
      <c r="A92" s="14">
        <v>39782</v>
      </c>
      <c r="B92" s="15">
        <v>62238933</v>
      </c>
      <c r="C92" s="15">
        <v>27360</v>
      </c>
      <c r="D92" s="15">
        <v>360210</v>
      </c>
      <c r="E92" s="15">
        <v>61062</v>
      </c>
      <c r="F92" s="15"/>
      <c r="G92" s="15">
        <v>1198563</v>
      </c>
      <c r="H92" s="15"/>
      <c r="I92" s="15">
        <v>65902</v>
      </c>
      <c r="J92" s="15">
        <v>691125</v>
      </c>
      <c r="K92" s="15">
        <v>7900496</v>
      </c>
      <c r="L92" s="15">
        <v>625291</v>
      </c>
      <c r="N92" s="15"/>
      <c r="Q92" s="15">
        <v>16671729</v>
      </c>
      <c r="R92" s="15"/>
      <c r="S92" s="15"/>
      <c r="T92" s="15">
        <v>0</v>
      </c>
      <c r="U92" s="15">
        <v>0</v>
      </c>
      <c r="V92" s="15">
        <v>27326621</v>
      </c>
      <c r="W92" s="15">
        <v>4258844</v>
      </c>
      <c r="X92" s="15"/>
      <c r="Y92" s="2"/>
      <c r="Z92" s="2"/>
      <c r="AA92" s="2"/>
      <c r="AB92" s="15">
        <v>6795630</v>
      </c>
      <c r="AC92" s="15"/>
      <c r="AD92" s="15">
        <v>8500</v>
      </c>
      <c r="AE92" s="18">
        <v>370632</v>
      </c>
      <c r="AF92" s="18">
        <f t="shared" si="1"/>
        <v>128600898</v>
      </c>
    </row>
    <row r="93" spans="1:32" s="16" customFormat="1" x14ac:dyDescent="0.15">
      <c r="A93" s="14">
        <v>39813</v>
      </c>
      <c r="B93" s="15">
        <v>44714935</v>
      </c>
      <c r="C93" s="15">
        <v>20112</v>
      </c>
      <c r="D93" s="15">
        <v>230214</v>
      </c>
      <c r="E93" s="15">
        <v>46524</v>
      </c>
      <c r="F93" s="15"/>
      <c r="G93" s="15">
        <v>902439</v>
      </c>
      <c r="H93" s="15"/>
      <c r="I93" s="15">
        <v>42953</v>
      </c>
      <c r="J93" s="15">
        <v>538445</v>
      </c>
      <c r="K93" s="15">
        <v>5790134</v>
      </c>
      <c r="L93" s="15">
        <v>470905</v>
      </c>
      <c r="N93" s="15"/>
      <c r="Q93" s="15">
        <v>13092018</v>
      </c>
      <c r="R93" s="15"/>
      <c r="S93" s="15"/>
      <c r="T93" s="15">
        <v>0</v>
      </c>
      <c r="U93" s="15">
        <v>0</v>
      </c>
      <c r="V93" s="15">
        <v>18097193</v>
      </c>
      <c r="W93" s="15">
        <v>3116614</v>
      </c>
      <c r="X93" s="15"/>
      <c r="Y93" s="2"/>
      <c r="Z93" s="2"/>
      <c r="AA93" s="2"/>
      <c r="AB93" s="15">
        <v>4905588</v>
      </c>
      <c r="AC93" s="15"/>
      <c r="AD93" s="15">
        <v>6013</v>
      </c>
      <c r="AE93" s="18">
        <v>263832</v>
      </c>
      <c r="AF93" s="18">
        <f t="shared" si="1"/>
        <v>92237919</v>
      </c>
    </row>
    <row r="94" spans="1:32" s="16" customFormat="1" x14ac:dyDescent="0.15">
      <c r="A94" s="14">
        <v>39844</v>
      </c>
      <c r="B94" s="15">
        <v>57424425</v>
      </c>
      <c r="C94" s="15">
        <v>26544</v>
      </c>
      <c r="D94" s="15">
        <v>285034</v>
      </c>
      <c r="E94" s="15">
        <v>58609</v>
      </c>
      <c r="F94" s="15"/>
      <c r="G94" s="15">
        <v>795469</v>
      </c>
      <c r="H94" s="15"/>
      <c r="I94" s="15">
        <v>44669</v>
      </c>
      <c r="J94" s="15">
        <v>737142</v>
      </c>
      <c r="K94" s="15">
        <v>7625997</v>
      </c>
      <c r="L94" s="15">
        <v>623616</v>
      </c>
      <c r="N94" s="15"/>
      <c r="Q94" s="15">
        <v>16139949</v>
      </c>
      <c r="R94" s="15"/>
      <c r="S94" s="15">
        <v>12</v>
      </c>
      <c r="T94" s="15">
        <v>0</v>
      </c>
      <c r="U94" s="15">
        <v>0</v>
      </c>
      <c r="V94" s="15">
        <v>21223289</v>
      </c>
      <c r="W94" s="15">
        <v>4511880</v>
      </c>
      <c r="X94" s="15"/>
      <c r="Y94" s="2"/>
      <c r="Z94" s="2"/>
      <c r="AA94" s="2"/>
      <c r="AB94" s="15">
        <v>5399814</v>
      </c>
      <c r="AC94" s="15"/>
      <c r="AD94" s="15">
        <v>19283</v>
      </c>
      <c r="AE94" s="18">
        <v>370020</v>
      </c>
      <c r="AF94" s="18">
        <f t="shared" si="1"/>
        <v>115285752</v>
      </c>
    </row>
    <row r="95" spans="1:32" s="16" customFormat="1" x14ac:dyDescent="0.15">
      <c r="A95" s="14">
        <v>39872</v>
      </c>
      <c r="B95" s="15">
        <v>55508556</v>
      </c>
      <c r="C95" s="15">
        <v>25848</v>
      </c>
      <c r="D95" s="15">
        <v>305392</v>
      </c>
      <c r="E95" s="15">
        <v>61477</v>
      </c>
      <c r="F95" s="15"/>
      <c r="G95" s="15">
        <v>1014502</v>
      </c>
      <c r="H95" s="15"/>
      <c r="I95" s="15">
        <v>59669</v>
      </c>
      <c r="J95" s="15">
        <v>755490</v>
      </c>
      <c r="K95" s="15">
        <v>7091983</v>
      </c>
      <c r="L95" s="15">
        <v>590194</v>
      </c>
      <c r="N95" s="15"/>
      <c r="Q95" s="15">
        <v>15234156</v>
      </c>
      <c r="R95" s="15"/>
      <c r="S95" s="15">
        <v>24</v>
      </c>
      <c r="T95" s="15">
        <v>0</v>
      </c>
      <c r="U95" s="15">
        <v>0</v>
      </c>
      <c r="V95" s="15">
        <v>22257643</v>
      </c>
      <c r="W95" s="15">
        <v>4486485</v>
      </c>
      <c r="X95" s="15"/>
      <c r="Y95" s="2"/>
      <c r="Z95" s="2"/>
      <c r="AA95" s="2"/>
      <c r="AB95" s="15">
        <v>6113302</v>
      </c>
      <c r="AC95" s="15"/>
      <c r="AD95" s="15">
        <v>26573</v>
      </c>
      <c r="AE95" s="18">
        <v>361848</v>
      </c>
      <c r="AF95" s="18">
        <f t="shared" si="1"/>
        <v>113893142</v>
      </c>
    </row>
    <row r="96" spans="1:32" s="16" customFormat="1" x14ac:dyDescent="0.15">
      <c r="A96" s="14">
        <v>39903</v>
      </c>
      <c r="B96" s="15">
        <v>57542180</v>
      </c>
      <c r="C96" s="15">
        <v>27408</v>
      </c>
      <c r="D96" s="15">
        <v>288857</v>
      </c>
      <c r="E96" s="15">
        <v>60829</v>
      </c>
      <c r="F96" s="15"/>
      <c r="G96" s="15">
        <v>987345</v>
      </c>
      <c r="H96" s="15"/>
      <c r="I96" s="15">
        <v>58707</v>
      </c>
      <c r="J96" s="15">
        <v>825212</v>
      </c>
      <c r="K96" s="15">
        <v>7229508</v>
      </c>
      <c r="L96" s="15">
        <v>594281</v>
      </c>
      <c r="N96" s="15"/>
      <c r="Q96" s="15">
        <v>16243468</v>
      </c>
      <c r="R96" s="15"/>
      <c r="S96" s="15"/>
      <c r="T96" s="15">
        <v>0</v>
      </c>
      <c r="U96" s="15">
        <v>168</v>
      </c>
      <c r="V96" s="15">
        <v>23571695</v>
      </c>
      <c r="W96" s="15">
        <v>4638819</v>
      </c>
      <c r="X96" s="15"/>
      <c r="Y96" s="2"/>
      <c r="Z96" s="2"/>
      <c r="AA96" s="2"/>
      <c r="AB96" s="15">
        <v>6910146</v>
      </c>
      <c r="AC96" s="15"/>
      <c r="AD96" s="15">
        <v>13620</v>
      </c>
      <c r="AE96" s="18">
        <v>330600</v>
      </c>
      <c r="AF96" s="18">
        <f t="shared" si="1"/>
        <v>119322843</v>
      </c>
    </row>
    <row r="97" spans="1:32" s="16" customFormat="1" x14ac:dyDescent="0.15">
      <c r="A97" s="14">
        <v>39933</v>
      </c>
      <c r="B97" s="15">
        <v>79459652</v>
      </c>
      <c r="C97" s="15">
        <v>36158</v>
      </c>
      <c r="D97" s="15">
        <v>395062</v>
      </c>
      <c r="E97" s="15">
        <v>77064</v>
      </c>
      <c r="F97" s="15"/>
      <c r="G97" s="15">
        <v>1145458</v>
      </c>
      <c r="H97" s="15"/>
      <c r="I97" s="15">
        <v>80081</v>
      </c>
      <c r="J97" s="15">
        <v>1077019</v>
      </c>
      <c r="K97" s="15">
        <v>9534965</v>
      </c>
      <c r="L97" s="15">
        <v>763143</v>
      </c>
      <c r="N97" s="15"/>
      <c r="Q97" s="15">
        <v>19984264</v>
      </c>
      <c r="R97" s="15"/>
      <c r="S97" s="15">
        <v>12</v>
      </c>
      <c r="T97" s="15">
        <v>1200</v>
      </c>
      <c r="U97" s="15">
        <v>36</v>
      </c>
      <c r="V97" s="15">
        <v>33347358</v>
      </c>
      <c r="W97" s="15">
        <v>6502288</v>
      </c>
      <c r="X97" s="15"/>
      <c r="Y97" s="2"/>
      <c r="Z97" s="2"/>
      <c r="AA97" s="2"/>
      <c r="AB97" s="15">
        <v>8694357</v>
      </c>
      <c r="AC97" s="15"/>
      <c r="AD97" s="15">
        <v>14449</v>
      </c>
      <c r="AE97" s="18">
        <v>455940</v>
      </c>
      <c r="AF97" s="18">
        <f t="shared" si="1"/>
        <v>161568506</v>
      </c>
    </row>
    <row r="98" spans="1:32" s="16" customFormat="1" x14ac:dyDescent="0.15">
      <c r="A98" s="14">
        <v>39964</v>
      </c>
      <c r="B98" s="15">
        <v>78230560</v>
      </c>
      <c r="C98" s="15">
        <v>34080</v>
      </c>
      <c r="D98" s="15">
        <v>389232</v>
      </c>
      <c r="E98" s="15">
        <v>72396</v>
      </c>
      <c r="F98" s="15"/>
      <c r="G98" s="15">
        <v>1155405</v>
      </c>
      <c r="H98" s="15"/>
      <c r="I98" s="15">
        <v>66990</v>
      </c>
      <c r="J98" s="15">
        <v>1017872</v>
      </c>
      <c r="K98" s="15">
        <v>8964991</v>
      </c>
      <c r="L98" s="15">
        <v>693870</v>
      </c>
      <c r="N98" s="15"/>
      <c r="Q98" s="15">
        <v>19346857</v>
      </c>
      <c r="R98" s="15"/>
      <c r="S98" s="15"/>
      <c r="T98" s="15">
        <v>1236</v>
      </c>
      <c r="U98" s="15">
        <v>1440</v>
      </c>
      <c r="V98" s="15">
        <v>32628932</v>
      </c>
      <c r="W98" s="15">
        <v>5942842</v>
      </c>
      <c r="X98" s="15"/>
      <c r="Y98" s="2"/>
      <c r="Z98" s="2"/>
      <c r="AA98" s="2"/>
      <c r="AB98" s="15">
        <v>8295105</v>
      </c>
      <c r="AC98" s="15"/>
      <c r="AD98" s="15">
        <v>14013</v>
      </c>
      <c r="AE98" s="18">
        <v>473424</v>
      </c>
      <c r="AF98" s="18">
        <f t="shared" si="1"/>
        <v>157329245</v>
      </c>
    </row>
    <row r="99" spans="1:32" s="16" customFormat="1" x14ac:dyDescent="0.15">
      <c r="A99" s="14">
        <v>39994</v>
      </c>
      <c r="B99" s="15">
        <v>83626538</v>
      </c>
      <c r="C99" s="15">
        <v>36621</v>
      </c>
      <c r="D99" s="15">
        <v>398537</v>
      </c>
      <c r="E99" s="15">
        <v>69920</v>
      </c>
      <c r="F99" s="15"/>
      <c r="G99" s="15">
        <v>1377479</v>
      </c>
      <c r="H99" s="15"/>
      <c r="I99" s="15">
        <v>392784</v>
      </c>
      <c r="J99" s="15">
        <v>1216433</v>
      </c>
      <c r="K99" s="15">
        <v>16149167</v>
      </c>
      <c r="L99" s="15">
        <v>696107</v>
      </c>
      <c r="N99" s="15"/>
      <c r="Q99" s="15">
        <v>12957375</v>
      </c>
      <c r="R99" s="15"/>
      <c r="S99" s="15"/>
      <c r="T99" s="15">
        <v>20244</v>
      </c>
      <c r="U99" s="15">
        <v>6540</v>
      </c>
      <c r="V99" s="15">
        <v>36234969</v>
      </c>
      <c r="W99" s="15">
        <v>5923645</v>
      </c>
      <c r="X99" s="15"/>
      <c r="Y99" s="2"/>
      <c r="Z99" s="2"/>
      <c r="AA99" s="2"/>
      <c r="AB99" s="15">
        <v>8683395</v>
      </c>
      <c r="AC99" s="15"/>
      <c r="AD99" s="15">
        <v>11370</v>
      </c>
      <c r="AE99" s="18">
        <v>434340</v>
      </c>
      <c r="AF99" s="18">
        <f t="shared" si="1"/>
        <v>168235464</v>
      </c>
    </row>
    <row r="100" spans="1:32" s="16" customFormat="1" x14ac:dyDescent="0.15">
      <c r="A100" s="14">
        <v>40025</v>
      </c>
      <c r="B100" s="15">
        <v>90701233</v>
      </c>
      <c r="C100" s="15">
        <v>37572</v>
      </c>
      <c r="D100" s="15">
        <v>450657</v>
      </c>
      <c r="E100" s="15">
        <v>73056</v>
      </c>
      <c r="F100" s="15"/>
      <c r="G100" s="15">
        <v>1366346</v>
      </c>
      <c r="H100" s="15"/>
      <c r="I100" s="15">
        <v>1075230</v>
      </c>
      <c r="J100" s="15">
        <v>1824939</v>
      </c>
      <c r="K100" s="15">
        <v>17766037</v>
      </c>
      <c r="L100" s="15">
        <v>736712</v>
      </c>
      <c r="N100" s="15"/>
      <c r="Q100" s="15">
        <v>15016684</v>
      </c>
      <c r="R100" s="15"/>
      <c r="S100" s="15">
        <v>300</v>
      </c>
      <c r="T100" s="15">
        <v>31200</v>
      </c>
      <c r="U100" s="15">
        <v>9492</v>
      </c>
      <c r="V100" s="15">
        <v>40846032</v>
      </c>
      <c r="W100" s="15">
        <v>6114476</v>
      </c>
      <c r="X100" s="15"/>
      <c r="Y100" s="2"/>
      <c r="Z100" s="2"/>
      <c r="AA100" s="2"/>
      <c r="AB100" s="15">
        <v>7816001</v>
      </c>
      <c r="AC100" s="15"/>
      <c r="AD100" s="15">
        <v>16852</v>
      </c>
      <c r="AE100" s="18">
        <v>505548</v>
      </c>
      <c r="AF100" s="18">
        <f t="shared" si="1"/>
        <v>184388367</v>
      </c>
    </row>
    <row r="101" spans="1:32" s="16" customFormat="1" x14ac:dyDescent="0.15">
      <c r="A101" s="14">
        <v>40056</v>
      </c>
      <c r="B101" s="15">
        <v>82922634</v>
      </c>
      <c r="C101" s="15">
        <v>35172</v>
      </c>
      <c r="D101" s="15">
        <v>388374</v>
      </c>
      <c r="E101" s="15">
        <v>59282</v>
      </c>
      <c r="F101" s="15"/>
      <c r="G101" s="15">
        <v>989118</v>
      </c>
      <c r="H101" s="15"/>
      <c r="I101" s="15">
        <v>1370307</v>
      </c>
      <c r="J101" s="15">
        <v>1901559</v>
      </c>
      <c r="K101" s="15">
        <v>15832150</v>
      </c>
      <c r="L101" s="15">
        <v>654714</v>
      </c>
      <c r="N101" s="15"/>
      <c r="Q101" s="15">
        <v>12433825</v>
      </c>
      <c r="R101" s="15"/>
      <c r="S101" s="15">
        <v>2</v>
      </c>
      <c r="T101" s="15">
        <v>35448</v>
      </c>
      <c r="U101" s="15">
        <v>6540</v>
      </c>
      <c r="V101" s="15">
        <v>37871886</v>
      </c>
      <c r="W101" s="15">
        <v>5327790</v>
      </c>
      <c r="X101" s="15"/>
      <c r="Y101" s="2"/>
      <c r="Z101" s="2"/>
      <c r="AA101" s="2"/>
      <c r="AB101" s="15">
        <v>5981607</v>
      </c>
      <c r="AC101" s="15"/>
      <c r="AD101" s="15">
        <v>38971</v>
      </c>
      <c r="AE101" s="18">
        <v>432912</v>
      </c>
      <c r="AF101" s="18">
        <f t="shared" si="1"/>
        <v>166282291</v>
      </c>
    </row>
    <row r="102" spans="1:32" s="16" customFormat="1" x14ac:dyDescent="0.15">
      <c r="A102" s="14">
        <v>40086</v>
      </c>
      <c r="B102" s="15">
        <v>82824888</v>
      </c>
      <c r="C102" s="15">
        <v>35916</v>
      </c>
      <c r="D102" s="15">
        <v>413230</v>
      </c>
      <c r="E102" s="15">
        <v>63195</v>
      </c>
      <c r="F102" s="15"/>
      <c r="G102" s="15">
        <v>1250195</v>
      </c>
      <c r="H102" s="15"/>
      <c r="I102" s="15">
        <v>1800836</v>
      </c>
      <c r="J102" s="15">
        <v>2208299</v>
      </c>
      <c r="K102" s="15">
        <v>16232498</v>
      </c>
      <c r="L102" s="15">
        <v>681120</v>
      </c>
      <c r="N102" s="15"/>
      <c r="Q102" s="15">
        <v>12933276</v>
      </c>
      <c r="R102" s="15"/>
      <c r="S102" s="15"/>
      <c r="T102" s="15">
        <v>38652</v>
      </c>
      <c r="U102" s="15">
        <v>9432</v>
      </c>
      <c r="V102" s="15">
        <v>37888712</v>
      </c>
      <c r="W102" s="15">
        <v>5368061</v>
      </c>
      <c r="X102" s="15"/>
      <c r="Y102" s="2"/>
      <c r="Z102" s="2"/>
      <c r="AA102" s="2"/>
      <c r="AB102" s="15">
        <v>7319008</v>
      </c>
      <c r="AC102" s="15"/>
      <c r="AD102" s="15">
        <v>24657</v>
      </c>
      <c r="AE102" s="18">
        <v>445740</v>
      </c>
      <c r="AF102" s="18">
        <f t="shared" si="1"/>
        <v>169537715</v>
      </c>
    </row>
    <row r="103" spans="1:32" s="16" customFormat="1" x14ac:dyDescent="0.15">
      <c r="A103" s="14">
        <v>40117</v>
      </c>
      <c r="B103" s="15">
        <v>66642389</v>
      </c>
      <c r="C103" s="15">
        <v>35808</v>
      </c>
      <c r="D103" s="15">
        <v>343669</v>
      </c>
      <c r="E103" s="15">
        <v>56844</v>
      </c>
      <c r="F103" s="15"/>
      <c r="G103" s="15">
        <v>1189275</v>
      </c>
      <c r="H103" s="15"/>
      <c r="I103" s="15">
        <v>2079213</v>
      </c>
      <c r="J103" s="15">
        <v>2058793</v>
      </c>
      <c r="K103" s="15">
        <v>12934184</v>
      </c>
      <c r="L103" s="15">
        <v>591951</v>
      </c>
      <c r="N103" s="15"/>
      <c r="Q103" s="15">
        <v>11440716</v>
      </c>
      <c r="R103" s="15"/>
      <c r="S103" s="15"/>
      <c r="T103" s="15">
        <v>37464</v>
      </c>
      <c r="U103" s="15">
        <v>8016</v>
      </c>
      <c r="V103" s="15">
        <v>29794242</v>
      </c>
      <c r="W103" s="15">
        <v>4585863</v>
      </c>
      <c r="X103" s="15"/>
      <c r="Y103" s="2"/>
      <c r="Z103" s="2"/>
      <c r="AA103" s="2"/>
      <c r="AB103" s="15">
        <v>7292172</v>
      </c>
      <c r="AC103" s="15"/>
      <c r="AD103" s="15">
        <v>23629</v>
      </c>
      <c r="AE103" s="18">
        <v>377244</v>
      </c>
      <c r="AF103" s="18">
        <f t="shared" si="1"/>
        <v>139491472</v>
      </c>
    </row>
    <row r="104" spans="1:32" s="16" customFormat="1" x14ac:dyDescent="0.15">
      <c r="A104" s="14">
        <v>40147</v>
      </c>
      <c r="B104" s="15">
        <v>63539373</v>
      </c>
      <c r="C104" s="15">
        <v>32412</v>
      </c>
      <c r="D104" s="15">
        <v>354230</v>
      </c>
      <c r="E104" s="15">
        <v>61375</v>
      </c>
      <c r="F104" s="15"/>
      <c r="G104" s="15">
        <v>1481576</v>
      </c>
      <c r="H104" s="15"/>
      <c r="I104" s="15">
        <v>2316803</v>
      </c>
      <c r="J104" s="15">
        <v>2263481</v>
      </c>
      <c r="K104" s="15">
        <v>12135837</v>
      </c>
      <c r="L104" s="15">
        <v>586981</v>
      </c>
      <c r="N104" s="15"/>
      <c r="Q104" s="15">
        <v>10451628</v>
      </c>
      <c r="R104" s="15"/>
      <c r="S104" s="15"/>
      <c r="T104" s="15">
        <v>37644</v>
      </c>
      <c r="U104" s="15">
        <v>7116</v>
      </c>
      <c r="V104" s="15">
        <v>27548525</v>
      </c>
      <c r="W104" s="15">
        <v>4616273</v>
      </c>
      <c r="X104" s="15"/>
      <c r="Y104" s="2"/>
      <c r="Z104" s="2"/>
      <c r="AA104" s="2"/>
      <c r="AB104" s="15">
        <v>7407836</v>
      </c>
      <c r="AC104" s="15"/>
      <c r="AD104" s="15">
        <v>19704</v>
      </c>
      <c r="AE104" s="18">
        <v>302076</v>
      </c>
      <c r="AF104" s="18">
        <f t="shared" si="1"/>
        <v>133162870</v>
      </c>
    </row>
    <row r="105" spans="1:32" s="16" customFormat="1" x14ac:dyDescent="0.15">
      <c r="A105" s="14">
        <v>40178</v>
      </c>
      <c r="B105" s="15">
        <v>45934235</v>
      </c>
      <c r="C105" s="15">
        <v>25273</v>
      </c>
      <c r="D105" s="15">
        <v>232821</v>
      </c>
      <c r="E105" s="15">
        <v>43044</v>
      </c>
      <c r="F105" s="15"/>
      <c r="G105" s="15">
        <v>1126786</v>
      </c>
      <c r="H105" s="15"/>
      <c r="I105" s="15">
        <v>2003603</v>
      </c>
      <c r="J105" s="15">
        <v>1799112</v>
      </c>
      <c r="K105" s="15">
        <v>9190863</v>
      </c>
      <c r="L105" s="15">
        <v>469494</v>
      </c>
      <c r="N105" s="15"/>
      <c r="Q105" s="15">
        <v>9003936</v>
      </c>
      <c r="R105" s="15"/>
      <c r="S105" s="15"/>
      <c r="T105" s="15">
        <v>9588</v>
      </c>
      <c r="U105" s="15">
        <v>3624</v>
      </c>
      <c r="V105" s="15">
        <v>18591567</v>
      </c>
      <c r="W105" s="15">
        <v>3447170</v>
      </c>
      <c r="X105" s="15"/>
      <c r="Y105" s="2"/>
      <c r="Z105" s="2"/>
      <c r="AA105" s="2"/>
      <c r="AB105" s="15">
        <v>5707168</v>
      </c>
      <c r="AC105" s="15"/>
      <c r="AD105" s="15">
        <v>18817</v>
      </c>
      <c r="AE105" s="18">
        <v>256440</v>
      </c>
      <c r="AF105" s="18">
        <f t="shared" si="1"/>
        <v>97863541</v>
      </c>
    </row>
    <row r="106" spans="1:32" s="16" customFormat="1" x14ac:dyDescent="0.15">
      <c r="A106" s="14">
        <v>40209</v>
      </c>
      <c r="B106" s="15">
        <v>65015307</v>
      </c>
      <c r="C106" s="15">
        <v>33264</v>
      </c>
      <c r="D106" s="15">
        <v>320995</v>
      </c>
      <c r="E106" s="15">
        <v>58248</v>
      </c>
      <c r="F106" s="15"/>
      <c r="G106" s="15">
        <v>1408913</v>
      </c>
      <c r="H106" s="15"/>
      <c r="I106" s="15">
        <v>2508977</v>
      </c>
      <c r="J106" s="15">
        <v>2570386</v>
      </c>
      <c r="K106" s="15">
        <v>12618222</v>
      </c>
      <c r="L106" s="15">
        <v>651157</v>
      </c>
      <c r="N106" s="15">
        <v>4500204</v>
      </c>
      <c r="Q106" s="15">
        <v>10546322</v>
      </c>
      <c r="R106" s="15"/>
      <c r="S106" s="15"/>
      <c r="T106" s="15">
        <v>347004</v>
      </c>
      <c r="U106" s="15">
        <v>10080</v>
      </c>
      <c r="V106" s="15">
        <v>24494643</v>
      </c>
      <c r="W106" s="15">
        <v>5364891</v>
      </c>
      <c r="X106" s="15"/>
      <c r="Y106" s="2"/>
      <c r="Z106" s="2"/>
      <c r="AA106" s="2"/>
      <c r="AB106" s="15">
        <v>6874608</v>
      </c>
      <c r="AC106" s="15"/>
      <c r="AD106" s="15">
        <v>19880</v>
      </c>
      <c r="AE106" s="18">
        <v>363096</v>
      </c>
      <c r="AF106" s="18">
        <f t="shared" si="1"/>
        <v>137706197</v>
      </c>
    </row>
    <row r="107" spans="1:32" s="16" customFormat="1" x14ac:dyDescent="0.15">
      <c r="A107" s="14">
        <v>40237</v>
      </c>
      <c r="B107" s="15">
        <v>53073814</v>
      </c>
      <c r="C107" s="15">
        <v>28668</v>
      </c>
      <c r="D107" s="15">
        <v>279416</v>
      </c>
      <c r="E107" s="15">
        <v>48636</v>
      </c>
      <c r="F107" s="15"/>
      <c r="G107" s="15">
        <v>1427310</v>
      </c>
      <c r="H107" s="15"/>
      <c r="I107" s="15">
        <v>2337649</v>
      </c>
      <c r="J107" s="15">
        <v>2128186</v>
      </c>
      <c r="K107" s="15">
        <v>9999458</v>
      </c>
      <c r="L107" s="15">
        <v>536568</v>
      </c>
      <c r="N107" s="15">
        <v>3887293</v>
      </c>
      <c r="Q107" s="15">
        <v>9094248</v>
      </c>
      <c r="R107" s="15"/>
      <c r="S107" s="15"/>
      <c r="T107" s="15">
        <v>666312</v>
      </c>
      <c r="U107" s="15">
        <v>22605</v>
      </c>
      <c r="V107" s="15">
        <v>21349422</v>
      </c>
      <c r="W107" s="15">
        <v>4385271</v>
      </c>
      <c r="X107" s="15"/>
      <c r="Y107" s="2"/>
      <c r="Z107" s="2"/>
      <c r="AA107" s="2"/>
      <c r="AB107" s="15">
        <v>6443111</v>
      </c>
      <c r="AC107" s="15"/>
      <c r="AD107" s="15">
        <v>19899</v>
      </c>
      <c r="AE107" s="18">
        <v>280896</v>
      </c>
      <c r="AF107" s="18">
        <f t="shared" si="1"/>
        <v>116008762</v>
      </c>
    </row>
    <row r="108" spans="1:32" s="16" customFormat="1" x14ac:dyDescent="0.15">
      <c r="A108" s="14">
        <v>40268</v>
      </c>
      <c r="B108" s="15">
        <v>75374725</v>
      </c>
      <c r="C108" s="15">
        <v>36166</v>
      </c>
      <c r="D108" s="15">
        <v>340686</v>
      </c>
      <c r="E108" s="15">
        <v>60744</v>
      </c>
      <c r="F108" s="15"/>
      <c r="G108" s="15">
        <v>1604747</v>
      </c>
      <c r="H108" s="15"/>
      <c r="I108" s="15">
        <v>3170138</v>
      </c>
      <c r="J108" s="15">
        <v>2910328</v>
      </c>
      <c r="K108" s="15">
        <v>14026095</v>
      </c>
      <c r="L108" s="15">
        <v>709928</v>
      </c>
      <c r="N108" s="15">
        <v>5584506</v>
      </c>
      <c r="Q108" s="15">
        <v>12569796</v>
      </c>
      <c r="R108" s="15"/>
      <c r="S108" s="15"/>
      <c r="T108" s="15">
        <v>994129</v>
      </c>
      <c r="U108" s="15">
        <v>37080</v>
      </c>
      <c r="V108" s="15">
        <v>31330786</v>
      </c>
      <c r="W108" s="15">
        <v>5977304</v>
      </c>
      <c r="X108" s="15"/>
      <c r="Y108" s="2"/>
      <c r="Z108" s="2"/>
      <c r="AA108" s="2"/>
      <c r="AB108" s="15">
        <v>9454177</v>
      </c>
      <c r="AC108" s="15"/>
      <c r="AD108" s="15">
        <v>29980</v>
      </c>
      <c r="AE108" s="18">
        <v>376920</v>
      </c>
      <c r="AF108" s="18">
        <f t="shared" si="1"/>
        <v>164588235</v>
      </c>
    </row>
    <row r="109" spans="1:32" s="16" customFormat="1" x14ac:dyDescent="0.15">
      <c r="A109" s="14">
        <v>40298</v>
      </c>
      <c r="B109" s="15">
        <v>74452090</v>
      </c>
      <c r="C109" s="15">
        <v>35618</v>
      </c>
      <c r="D109" s="15">
        <v>384908</v>
      </c>
      <c r="E109" s="15">
        <v>64140</v>
      </c>
      <c r="F109" s="15"/>
      <c r="G109" s="15">
        <v>1531366</v>
      </c>
      <c r="H109" s="15"/>
      <c r="I109" s="15">
        <v>2864487</v>
      </c>
      <c r="J109" s="15">
        <v>2751645</v>
      </c>
      <c r="K109" s="15">
        <v>13973927</v>
      </c>
      <c r="L109" s="15">
        <v>686817</v>
      </c>
      <c r="N109" s="15">
        <v>5255266</v>
      </c>
      <c r="Q109" s="15">
        <v>12386268</v>
      </c>
      <c r="R109" s="15"/>
      <c r="S109" s="15"/>
      <c r="T109" s="15">
        <v>962333</v>
      </c>
      <c r="U109" s="15">
        <v>44011</v>
      </c>
      <c r="V109" s="15">
        <v>30897924</v>
      </c>
      <c r="W109" s="15">
        <v>5783422</v>
      </c>
      <c r="X109" s="15"/>
      <c r="Y109" s="2"/>
      <c r="Z109" s="2"/>
      <c r="AA109" s="2"/>
      <c r="AB109" s="15">
        <v>8536612</v>
      </c>
      <c r="AC109" s="15"/>
      <c r="AD109" s="15">
        <v>30257</v>
      </c>
      <c r="AE109" s="18">
        <v>386820</v>
      </c>
      <c r="AF109" s="18">
        <f t="shared" si="1"/>
        <v>161027911</v>
      </c>
    </row>
    <row r="110" spans="1:32" s="16" customFormat="1" x14ac:dyDescent="0.15">
      <c r="A110" s="14">
        <v>40329</v>
      </c>
      <c r="B110" s="15">
        <v>71630215</v>
      </c>
      <c r="C110" s="15">
        <v>32522</v>
      </c>
      <c r="D110" s="15">
        <v>337030</v>
      </c>
      <c r="E110" s="15">
        <v>58896</v>
      </c>
      <c r="F110" s="15"/>
      <c r="G110" s="15">
        <v>1645098</v>
      </c>
      <c r="H110" s="15"/>
      <c r="I110" s="15">
        <v>2889299</v>
      </c>
      <c r="J110" s="15">
        <v>2619459</v>
      </c>
      <c r="K110" s="15">
        <v>13729523</v>
      </c>
      <c r="L110" s="15">
        <v>634090</v>
      </c>
      <c r="N110" s="15">
        <v>4957602</v>
      </c>
      <c r="Q110" s="15">
        <v>11181612</v>
      </c>
      <c r="R110" s="15"/>
      <c r="S110" s="15">
        <v>12</v>
      </c>
      <c r="T110" s="15">
        <v>1007662</v>
      </c>
      <c r="U110" s="15">
        <v>48618</v>
      </c>
      <c r="V110" s="15">
        <v>30248380</v>
      </c>
      <c r="W110" s="15">
        <v>5364289</v>
      </c>
      <c r="X110" s="15"/>
      <c r="Y110" s="2"/>
      <c r="Z110" s="2"/>
      <c r="AA110" s="2"/>
      <c r="AB110" s="15">
        <v>8291421</v>
      </c>
      <c r="AC110" s="15"/>
      <c r="AD110" s="15">
        <v>36486</v>
      </c>
      <c r="AE110" s="18">
        <v>340464</v>
      </c>
      <c r="AF110" s="18">
        <f t="shared" si="1"/>
        <v>155052678</v>
      </c>
    </row>
    <row r="111" spans="1:32" s="16" customFormat="1" x14ac:dyDescent="0.15">
      <c r="A111" s="14">
        <v>40359</v>
      </c>
      <c r="B111" s="15">
        <v>78043271</v>
      </c>
      <c r="C111" s="15">
        <v>34944</v>
      </c>
      <c r="D111" s="15">
        <v>339720</v>
      </c>
      <c r="E111" s="15">
        <v>53077</v>
      </c>
      <c r="F111" s="15"/>
      <c r="G111" s="15">
        <v>1669088</v>
      </c>
      <c r="H111" s="15"/>
      <c r="I111" s="15">
        <v>2973268</v>
      </c>
      <c r="J111" s="15">
        <v>2688527</v>
      </c>
      <c r="K111" s="15">
        <v>14999118</v>
      </c>
      <c r="L111" s="15">
        <v>670535</v>
      </c>
      <c r="N111" s="15">
        <v>5195503</v>
      </c>
      <c r="Q111" s="15">
        <v>11901972</v>
      </c>
      <c r="R111" s="15"/>
      <c r="S111" s="15">
        <v>24</v>
      </c>
      <c r="T111" s="15">
        <v>997555</v>
      </c>
      <c r="U111" s="15">
        <v>41654</v>
      </c>
      <c r="V111" s="15">
        <v>34479306</v>
      </c>
      <c r="W111" s="15">
        <v>5515713</v>
      </c>
      <c r="X111" s="15"/>
      <c r="Y111" s="2"/>
      <c r="Z111" s="2"/>
      <c r="AA111" s="2"/>
      <c r="AB111" s="15">
        <v>8817436</v>
      </c>
      <c r="AC111" s="15"/>
      <c r="AD111" s="15">
        <v>38209</v>
      </c>
      <c r="AE111" s="18">
        <v>409602</v>
      </c>
      <c r="AF111" s="18">
        <f t="shared" si="1"/>
        <v>168868522</v>
      </c>
    </row>
    <row r="112" spans="1:32" s="16" customFormat="1" x14ac:dyDescent="0.15">
      <c r="A112" s="14">
        <v>40390</v>
      </c>
      <c r="B112" s="15">
        <v>84292580</v>
      </c>
      <c r="C112" s="15">
        <v>36376</v>
      </c>
      <c r="D112" s="15">
        <v>338597</v>
      </c>
      <c r="E112" s="15">
        <v>58704</v>
      </c>
      <c r="F112" s="15"/>
      <c r="G112" s="15">
        <v>1505864</v>
      </c>
      <c r="H112" s="15"/>
      <c r="I112" s="15">
        <v>2645321</v>
      </c>
      <c r="J112" s="15">
        <v>2624679</v>
      </c>
      <c r="K112" s="15">
        <v>16628473</v>
      </c>
      <c r="L112" s="15">
        <v>685791</v>
      </c>
      <c r="N112" s="15">
        <v>5104155</v>
      </c>
      <c r="Q112" s="15">
        <v>12733848</v>
      </c>
      <c r="R112" s="15"/>
      <c r="S112" s="15"/>
      <c r="T112" s="15">
        <v>983115</v>
      </c>
      <c r="U112" s="15">
        <v>46417</v>
      </c>
      <c r="V112" s="15">
        <v>37935275</v>
      </c>
      <c r="W112" s="15">
        <v>5456633</v>
      </c>
      <c r="X112" s="15"/>
      <c r="Y112" s="2"/>
      <c r="Z112" s="2"/>
      <c r="AA112" s="2"/>
      <c r="AB112" s="15">
        <v>7527596</v>
      </c>
      <c r="AC112" s="15"/>
      <c r="AD112" s="15">
        <v>41949</v>
      </c>
      <c r="AE112" s="18">
        <v>454637</v>
      </c>
      <c r="AF112" s="18">
        <f t="shared" si="1"/>
        <v>179100010</v>
      </c>
    </row>
    <row r="113" spans="1:32" s="16" customFormat="1" x14ac:dyDescent="0.15">
      <c r="A113" s="14">
        <v>40421</v>
      </c>
      <c r="B113" s="15">
        <v>85243664</v>
      </c>
      <c r="C113" s="15">
        <v>36096</v>
      </c>
      <c r="D113" s="15">
        <v>326391</v>
      </c>
      <c r="E113" s="15">
        <v>51134</v>
      </c>
      <c r="F113" s="15"/>
      <c r="G113" s="15">
        <v>1470346</v>
      </c>
      <c r="H113" s="15"/>
      <c r="I113" s="15">
        <v>2450438</v>
      </c>
      <c r="J113" s="15">
        <v>2552331</v>
      </c>
      <c r="K113" s="15">
        <v>16991442</v>
      </c>
      <c r="L113" s="15">
        <v>674425</v>
      </c>
      <c r="N113" s="15">
        <v>4952608</v>
      </c>
      <c r="Q113" s="15">
        <v>11496288</v>
      </c>
      <c r="R113" s="15"/>
      <c r="S113" s="15">
        <v>72</v>
      </c>
      <c r="T113" s="15">
        <v>1022515</v>
      </c>
      <c r="U113" s="15">
        <v>65844</v>
      </c>
      <c r="V113" s="15">
        <v>39532551</v>
      </c>
      <c r="W113" s="15">
        <v>5377636</v>
      </c>
      <c r="X113" s="15"/>
      <c r="Y113" s="2"/>
      <c r="Z113" s="2"/>
      <c r="AA113" s="2"/>
      <c r="AB113" s="15">
        <v>6341839</v>
      </c>
      <c r="AC113" s="15"/>
      <c r="AD113" s="15">
        <v>36959</v>
      </c>
      <c r="AE113" s="18">
        <v>417127</v>
      </c>
      <c r="AF113" s="18">
        <f t="shared" si="1"/>
        <v>179039706</v>
      </c>
    </row>
    <row r="114" spans="1:32" s="16" customFormat="1" x14ac:dyDescent="0.15">
      <c r="A114" s="14">
        <v>40451</v>
      </c>
      <c r="B114" s="15">
        <v>72777327</v>
      </c>
      <c r="C114" s="15">
        <v>33936</v>
      </c>
      <c r="D114" s="15">
        <v>301104</v>
      </c>
      <c r="E114" s="15">
        <v>53546</v>
      </c>
      <c r="F114" s="15"/>
      <c r="G114" s="15">
        <v>1203392</v>
      </c>
      <c r="H114" s="15"/>
      <c r="I114" s="15">
        <v>2419047</v>
      </c>
      <c r="J114" s="15">
        <v>2323536</v>
      </c>
      <c r="K114" s="15">
        <v>14461843</v>
      </c>
      <c r="L114" s="15">
        <v>628920</v>
      </c>
      <c r="N114" s="15">
        <v>4526424</v>
      </c>
      <c r="Q114" s="15">
        <v>10605216</v>
      </c>
      <c r="R114" s="15"/>
      <c r="S114" s="15"/>
      <c r="T114" s="15">
        <v>1002819</v>
      </c>
      <c r="U114" s="15">
        <v>42859</v>
      </c>
      <c r="V114" s="15">
        <v>32425389</v>
      </c>
      <c r="W114" s="15">
        <v>4718209</v>
      </c>
      <c r="X114" s="15"/>
      <c r="Y114" s="2"/>
      <c r="Z114" s="2"/>
      <c r="AA114" s="2"/>
      <c r="AB114" s="15">
        <v>6723232</v>
      </c>
      <c r="AC114" s="15"/>
      <c r="AD114" s="15">
        <v>31403</v>
      </c>
      <c r="AE114" s="18">
        <v>400602</v>
      </c>
      <c r="AF114" s="18">
        <f t="shared" si="1"/>
        <v>154678804</v>
      </c>
    </row>
    <row r="115" spans="1:32" s="16" customFormat="1" x14ac:dyDescent="0.15">
      <c r="A115" s="14">
        <v>40482</v>
      </c>
      <c r="B115" s="15">
        <v>69534624</v>
      </c>
      <c r="C115" s="15">
        <v>33012</v>
      </c>
      <c r="D115" s="15">
        <v>293101</v>
      </c>
      <c r="E115" s="15">
        <v>55068</v>
      </c>
      <c r="F115" s="15"/>
      <c r="G115" s="15">
        <v>1744122</v>
      </c>
      <c r="H115" s="15"/>
      <c r="I115" s="15">
        <v>2807355</v>
      </c>
      <c r="J115" s="15">
        <v>2338155</v>
      </c>
      <c r="K115" s="15">
        <v>13649222</v>
      </c>
      <c r="L115" s="15">
        <v>632846</v>
      </c>
      <c r="N115" s="15">
        <v>4602339</v>
      </c>
      <c r="Q115" s="15">
        <v>10415868</v>
      </c>
      <c r="R115" s="15"/>
      <c r="S115" s="15">
        <v>12</v>
      </c>
      <c r="T115" s="15">
        <v>1056586</v>
      </c>
      <c r="U115" s="15">
        <v>52585</v>
      </c>
      <c r="V115" s="15">
        <v>30910524</v>
      </c>
      <c r="W115" s="15">
        <v>4668864</v>
      </c>
      <c r="X115" s="15"/>
      <c r="Y115" s="2"/>
      <c r="Z115" s="2"/>
      <c r="AA115" s="2"/>
      <c r="AB115" s="15">
        <v>7978479</v>
      </c>
      <c r="AC115" s="15"/>
      <c r="AD115" s="15">
        <v>36781</v>
      </c>
      <c r="AE115" s="18">
        <v>361852</v>
      </c>
      <c r="AF115" s="18">
        <f t="shared" si="1"/>
        <v>151171395</v>
      </c>
    </row>
    <row r="116" spans="1:32" s="16" customFormat="1" x14ac:dyDescent="0.15">
      <c r="A116" s="14">
        <v>40512</v>
      </c>
      <c r="B116" s="15">
        <v>59559910</v>
      </c>
      <c r="C116" s="15">
        <v>30396</v>
      </c>
      <c r="D116" s="15">
        <v>261891</v>
      </c>
      <c r="E116" s="15">
        <v>49725</v>
      </c>
      <c r="F116" s="15"/>
      <c r="G116" s="15">
        <v>1242402</v>
      </c>
      <c r="H116" s="15"/>
      <c r="I116" s="15">
        <v>2722573</v>
      </c>
      <c r="J116" s="15">
        <v>2135451</v>
      </c>
      <c r="K116" s="15">
        <v>11567001</v>
      </c>
      <c r="L116" s="15">
        <v>566727</v>
      </c>
      <c r="N116" s="15">
        <v>4206382</v>
      </c>
      <c r="Q116" s="15">
        <v>9047028</v>
      </c>
      <c r="R116" s="15"/>
      <c r="S116" s="15">
        <v>12</v>
      </c>
      <c r="T116" s="15">
        <v>895555</v>
      </c>
      <c r="U116" s="15">
        <v>82563</v>
      </c>
      <c r="V116" s="15">
        <v>25669818</v>
      </c>
      <c r="W116" s="15">
        <v>4216747</v>
      </c>
      <c r="X116" s="15"/>
      <c r="Y116" s="2"/>
      <c r="Z116" s="2"/>
      <c r="AA116" s="2"/>
      <c r="AB116" s="15">
        <v>7304753</v>
      </c>
      <c r="AC116" s="15"/>
      <c r="AD116" s="15">
        <v>31980</v>
      </c>
      <c r="AE116" s="18">
        <v>273037</v>
      </c>
      <c r="AF116" s="18">
        <f t="shared" si="1"/>
        <v>129863951</v>
      </c>
    </row>
    <row r="117" spans="1:32" s="16" customFormat="1" x14ac:dyDescent="0.15">
      <c r="A117" s="14">
        <v>40543</v>
      </c>
      <c r="B117" s="15">
        <v>54239884</v>
      </c>
      <c r="C117" s="15">
        <v>31254</v>
      </c>
      <c r="D117" s="15">
        <v>242895</v>
      </c>
      <c r="E117" s="15">
        <v>41928</v>
      </c>
      <c r="F117" s="15"/>
      <c r="G117" s="15">
        <v>1282893</v>
      </c>
      <c r="H117" s="15"/>
      <c r="I117" s="15">
        <v>2740147</v>
      </c>
      <c r="J117" s="15">
        <v>2120300</v>
      </c>
      <c r="K117" s="15">
        <v>10835140</v>
      </c>
      <c r="L117" s="15">
        <v>561220</v>
      </c>
      <c r="N117" s="15">
        <v>3952772</v>
      </c>
      <c r="Q117" s="15">
        <v>8728656</v>
      </c>
      <c r="R117" s="15"/>
      <c r="S117" s="15"/>
      <c r="T117" s="15">
        <v>996875</v>
      </c>
      <c r="U117" s="15">
        <v>136472</v>
      </c>
      <c r="V117" s="15">
        <v>22237950</v>
      </c>
      <c r="W117" s="15">
        <v>4080455</v>
      </c>
      <c r="X117" s="15"/>
      <c r="Y117" s="2"/>
      <c r="Z117" s="2"/>
      <c r="AA117" s="2"/>
      <c r="AB117" s="15">
        <v>6963629</v>
      </c>
      <c r="AC117" s="15"/>
      <c r="AD117" s="15">
        <v>35894</v>
      </c>
      <c r="AE117" s="18">
        <v>288017</v>
      </c>
      <c r="AF117" s="18">
        <f t="shared" si="1"/>
        <v>119516381</v>
      </c>
    </row>
    <row r="118" spans="1:32" s="16" customFormat="1" x14ac:dyDescent="0.15">
      <c r="A118" s="14">
        <v>40574</v>
      </c>
      <c r="B118" s="15">
        <v>55730664</v>
      </c>
      <c r="C118" s="15">
        <v>31313</v>
      </c>
      <c r="D118" s="15">
        <v>237364</v>
      </c>
      <c r="E118" s="15">
        <v>46188</v>
      </c>
      <c r="F118" s="15"/>
      <c r="G118" s="15">
        <v>1146393</v>
      </c>
      <c r="H118" s="15"/>
      <c r="I118" s="15">
        <v>2637229</v>
      </c>
      <c r="J118" s="15">
        <v>2276809</v>
      </c>
      <c r="K118" s="15">
        <v>11207022</v>
      </c>
      <c r="L118" s="15">
        <v>577293</v>
      </c>
      <c r="N118" s="15">
        <v>4060649</v>
      </c>
      <c r="Q118" s="15">
        <v>8592396</v>
      </c>
      <c r="R118" s="15"/>
      <c r="S118" s="15">
        <v>12</v>
      </c>
      <c r="T118" s="15">
        <v>832277</v>
      </c>
      <c r="U118" s="15">
        <v>159784</v>
      </c>
      <c r="V118" s="15">
        <v>20867626</v>
      </c>
      <c r="W118" s="15">
        <v>4540279</v>
      </c>
      <c r="X118" s="15"/>
      <c r="Y118" s="2"/>
      <c r="Z118" s="2"/>
      <c r="AA118" s="2"/>
      <c r="AB118" s="15">
        <v>6194791</v>
      </c>
      <c r="AC118" s="15"/>
      <c r="AD118" s="15">
        <v>48838</v>
      </c>
      <c r="AE118" s="18">
        <v>286990</v>
      </c>
      <c r="AF118" s="18">
        <f t="shared" si="1"/>
        <v>119473917</v>
      </c>
    </row>
    <row r="119" spans="1:32" s="16" customFormat="1" x14ac:dyDescent="0.15">
      <c r="A119" s="14">
        <v>40602</v>
      </c>
      <c r="B119" s="15">
        <v>51807656</v>
      </c>
      <c r="C119" s="15">
        <v>28164</v>
      </c>
      <c r="D119" s="15">
        <v>245115</v>
      </c>
      <c r="E119" s="15">
        <v>48084</v>
      </c>
      <c r="F119" s="15"/>
      <c r="G119" s="15">
        <v>1177613</v>
      </c>
      <c r="H119" s="15"/>
      <c r="I119" s="15">
        <v>2622509</v>
      </c>
      <c r="J119" s="15">
        <v>2109797</v>
      </c>
      <c r="K119" s="15">
        <v>9886773</v>
      </c>
      <c r="L119" s="15">
        <v>517942</v>
      </c>
      <c r="N119" s="15">
        <v>3912092</v>
      </c>
      <c r="Q119" s="15">
        <v>8467188</v>
      </c>
      <c r="R119" s="15"/>
      <c r="S119" s="15"/>
      <c r="T119" s="15">
        <v>864915</v>
      </c>
      <c r="U119" s="15">
        <v>162935</v>
      </c>
      <c r="V119" s="15">
        <v>20595293</v>
      </c>
      <c r="W119" s="15">
        <v>4214347</v>
      </c>
      <c r="X119" s="15"/>
      <c r="Y119" s="2"/>
      <c r="Z119" s="2"/>
      <c r="AA119" s="2"/>
      <c r="AB119" s="15">
        <v>6752050</v>
      </c>
      <c r="AC119" s="15"/>
      <c r="AD119" s="15">
        <v>27129</v>
      </c>
      <c r="AE119" s="18">
        <v>324278</v>
      </c>
      <c r="AF119" s="18">
        <f t="shared" si="1"/>
        <v>113763880</v>
      </c>
    </row>
    <row r="120" spans="1:32" s="16" customFormat="1" x14ac:dyDescent="0.15">
      <c r="A120" s="14">
        <v>40633</v>
      </c>
      <c r="B120" s="15">
        <v>61828135</v>
      </c>
      <c r="C120" s="15">
        <v>34740</v>
      </c>
      <c r="D120" s="15">
        <v>281712</v>
      </c>
      <c r="E120" s="15">
        <v>50340</v>
      </c>
      <c r="F120" s="15"/>
      <c r="G120" s="15">
        <v>1115497</v>
      </c>
      <c r="H120" s="15"/>
      <c r="I120" s="15">
        <v>3174576</v>
      </c>
      <c r="J120" s="15">
        <v>2508661</v>
      </c>
      <c r="K120" s="15">
        <v>11706448</v>
      </c>
      <c r="L120" s="15">
        <v>632411</v>
      </c>
      <c r="N120" s="15">
        <v>4774935</v>
      </c>
      <c r="Q120" s="15">
        <v>9750780</v>
      </c>
      <c r="R120" s="15"/>
      <c r="S120" s="15">
        <v>24</v>
      </c>
      <c r="T120" s="15">
        <v>953260</v>
      </c>
      <c r="U120" s="15">
        <v>184412</v>
      </c>
      <c r="V120" s="15">
        <v>25477153</v>
      </c>
      <c r="W120" s="15">
        <v>4937660</v>
      </c>
      <c r="X120" s="15"/>
      <c r="Y120" s="2"/>
      <c r="Z120" s="2"/>
      <c r="AA120" s="2"/>
      <c r="AB120" s="15">
        <v>8564565</v>
      </c>
      <c r="AC120" s="15"/>
      <c r="AD120" s="15">
        <v>36123</v>
      </c>
      <c r="AE120" s="18">
        <v>310733</v>
      </c>
      <c r="AF120" s="18">
        <f t="shared" si="1"/>
        <v>136322165</v>
      </c>
    </row>
    <row r="121" spans="1:32" s="16" customFormat="1" x14ac:dyDescent="0.15">
      <c r="A121" s="14">
        <v>40663</v>
      </c>
      <c r="B121" s="15">
        <v>75258526</v>
      </c>
      <c r="C121" s="15">
        <v>38784</v>
      </c>
      <c r="D121" s="15">
        <v>316416</v>
      </c>
      <c r="E121" s="15">
        <v>51805</v>
      </c>
      <c r="F121" s="15"/>
      <c r="G121" s="15">
        <v>1198391</v>
      </c>
      <c r="H121" s="15"/>
      <c r="I121" s="15">
        <v>3217888</v>
      </c>
      <c r="J121" s="15">
        <v>2847631</v>
      </c>
      <c r="K121" s="15">
        <v>13627289</v>
      </c>
      <c r="L121" s="15">
        <v>697378</v>
      </c>
      <c r="N121" s="15">
        <v>5638255</v>
      </c>
      <c r="Q121" s="15">
        <v>10297800</v>
      </c>
      <c r="R121" s="15"/>
      <c r="S121" s="15"/>
      <c r="T121" s="15">
        <v>1052521</v>
      </c>
      <c r="U121" s="15">
        <v>228284</v>
      </c>
      <c r="V121" s="15">
        <v>31390745</v>
      </c>
      <c r="W121" s="15">
        <v>5786200</v>
      </c>
      <c r="X121" s="15"/>
      <c r="Y121" s="2"/>
      <c r="Z121" s="2"/>
      <c r="AA121" s="2"/>
      <c r="AB121" s="15">
        <v>9187185</v>
      </c>
      <c r="AC121" s="15"/>
      <c r="AD121" s="15">
        <v>38650</v>
      </c>
      <c r="AE121" s="18">
        <v>360554</v>
      </c>
      <c r="AF121" s="18">
        <f t="shared" si="1"/>
        <v>161234302</v>
      </c>
    </row>
    <row r="122" spans="1:32" s="16" customFormat="1" x14ac:dyDescent="0.15">
      <c r="A122" s="14">
        <v>40694</v>
      </c>
      <c r="B122" s="15">
        <v>88298586</v>
      </c>
      <c r="C122" s="15">
        <v>41544</v>
      </c>
      <c r="D122" s="15">
        <v>389358</v>
      </c>
      <c r="E122" s="15">
        <v>63530</v>
      </c>
      <c r="F122" s="15"/>
      <c r="G122" s="15">
        <v>1356989</v>
      </c>
      <c r="H122" s="15"/>
      <c r="I122" s="15">
        <v>3701769</v>
      </c>
      <c r="J122" s="15">
        <v>3183738</v>
      </c>
      <c r="K122" s="15">
        <v>15936186</v>
      </c>
      <c r="L122" s="15">
        <v>756791</v>
      </c>
      <c r="N122" s="15">
        <v>6287109</v>
      </c>
      <c r="Q122" s="15">
        <v>11881560</v>
      </c>
      <c r="R122" s="15"/>
      <c r="S122" s="15"/>
      <c r="T122" s="15">
        <v>1153180</v>
      </c>
      <c r="U122" s="15">
        <v>257837</v>
      </c>
      <c r="V122" s="15">
        <v>37542353</v>
      </c>
      <c r="W122" s="15">
        <v>6526283</v>
      </c>
      <c r="X122" s="15"/>
      <c r="Y122" s="2"/>
      <c r="Z122" s="2"/>
      <c r="AA122" s="2"/>
      <c r="AB122" s="15">
        <v>10410121</v>
      </c>
      <c r="AC122" s="15"/>
      <c r="AD122" s="15">
        <v>46653</v>
      </c>
      <c r="AE122" s="18">
        <v>444464</v>
      </c>
      <c r="AF122" s="18">
        <f t="shared" si="1"/>
        <v>188278051</v>
      </c>
    </row>
    <row r="123" spans="1:32" s="16" customFormat="1" x14ac:dyDescent="0.15">
      <c r="A123" s="14">
        <v>40724</v>
      </c>
      <c r="B123" s="15">
        <v>80112648</v>
      </c>
      <c r="C123" s="15">
        <v>41412</v>
      </c>
      <c r="D123" s="15">
        <v>355269</v>
      </c>
      <c r="E123" s="15">
        <v>55548</v>
      </c>
      <c r="F123" s="15"/>
      <c r="G123" s="15">
        <v>1315630</v>
      </c>
      <c r="H123" s="15"/>
      <c r="I123" s="15">
        <v>3223472</v>
      </c>
      <c r="J123" s="15">
        <v>2662794</v>
      </c>
      <c r="K123" s="15">
        <v>14557799</v>
      </c>
      <c r="L123" s="15">
        <v>676628</v>
      </c>
      <c r="N123" s="15">
        <v>5274210</v>
      </c>
      <c r="Q123" s="15">
        <v>11268072</v>
      </c>
      <c r="R123" s="15"/>
      <c r="S123" s="15">
        <v>12</v>
      </c>
      <c r="T123" s="15">
        <v>2045289</v>
      </c>
      <c r="U123" s="15">
        <v>407567</v>
      </c>
      <c r="V123" s="15">
        <v>34287904</v>
      </c>
      <c r="W123" s="15">
        <v>5234513</v>
      </c>
      <c r="X123" s="15"/>
      <c r="Y123" s="2"/>
      <c r="Z123" s="2"/>
      <c r="AA123" s="2"/>
      <c r="AB123" s="15">
        <v>9302862</v>
      </c>
      <c r="AC123" s="15"/>
      <c r="AD123" s="15">
        <v>39382</v>
      </c>
      <c r="AE123" s="18">
        <v>445313</v>
      </c>
      <c r="AF123" s="18">
        <f t="shared" si="1"/>
        <v>171306324</v>
      </c>
    </row>
    <row r="124" spans="1:32" s="16" customFormat="1" x14ac:dyDescent="0.15">
      <c r="A124" s="14">
        <v>40755</v>
      </c>
      <c r="B124" s="15">
        <v>84340660</v>
      </c>
      <c r="C124" s="15">
        <v>39936</v>
      </c>
      <c r="D124" s="15">
        <v>370732</v>
      </c>
      <c r="E124" s="15">
        <v>46982</v>
      </c>
      <c r="F124" s="15"/>
      <c r="G124" s="15">
        <v>1090812</v>
      </c>
      <c r="H124" s="15"/>
      <c r="I124" s="15">
        <v>2791211</v>
      </c>
      <c r="J124" s="15">
        <v>2537973</v>
      </c>
      <c r="K124" s="15">
        <v>15398013</v>
      </c>
      <c r="L124" s="15">
        <v>668909</v>
      </c>
      <c r="N124" s="15">
        <v>4897742</v>
      </c>
      <c r="Q124" s="15">
        <v>10756128</v>
      </c>
      <c r="R124" s="15"/>
      <c r="S124" s="15"/>
      <c r="T124" s="15">
        <v>5413280</v>
      </c>
      <c r="U124" s="15">
        <v>1162833</v>
      </c>
      <c r="V124" s="15">
        <v>35556803</v>
      </c>
      <c r="W124" s="15">
        <v>4412237</v>
      </c>
      <c r="X124" s="15"/>
      <c r="Y124" s="2"/>
      <c r="Z124" s="2"/>
      <c r="AA124" s="2"/>
      <c r="AB124" s="15">
        <v>7835929</v>
      </c>
      <c r="AC124" s="15"/>
      <c r="AD124" s="15">
        <v>52605</v>
      </c>
      <c r="AE124" s="18">
        <v>410757</v>
      </c>
      <c r="AF124" s="18">
        <f t="shared" si="1"/>
        <v>177783542</v>
      </c>
    </row>
    <row r="125" spans="1:32" s="16" customFormat="1" x14ac:dyDescent="0.15">
      <c r="A125" s="14">
        <v>40786</v>
      </c>
      <c r="B125" s="15">
        <v>93578380</v>
      </c>
      <c r="C125" s="15">
        <v>40428</v>
      </c>
      <c r="D125" s="15">
        <v>417622</v>
      </c>
      <c r="E125" s="15">
        <v>49776</v>
      </c>
      <c r="F125" s="15"/>
      <c r="G125" s="15">
        <v>1121811</v>
      </c>
      <c r="H125" s="15"/>
      <c r="I125" s="15">
        <v>2835872</v>
      </c>
      <c r="J125" s="15">
        <v>2723221</v>
      </c>
      <c r="K125" s="15">
        <v>16998563</v>
      </c>
      <c r="L125" s="15">
        <v>711285</v>
      </c>
      <c r="N125" s="15">
        <v>5189371</v>
      </c>
      <c r="Q125" s="15">
        <v>11618376</v>
      </c>
      <c r="R125" s="15"/>
      <c r="S125" s="15">
        <v>12</v>
      </c>
      <c r="T125" s="15">
        <v>5819860</v>
      </c>
      <c r="U125" s="15">
        <v>1296580</v>
      </c>
      <c r="V125" s="15">
        <v>41237038</v>
      </c>
      <c r="W125" s="15">
        <v>4796472</v>
      </c>
      <c r="X125" s="15"/>
      <c r="Y125" s="2"/>
      <c r="Z125" s="2"/>
      <c r="AA125" s="2"/>
      <c r="AB125" s="15">
        <v>7208012</v>
      </c>
      <c r="AC125" s="15"/>
      <c r="AD125" s="15">
        <v>50996</v>
      </c>
      <c r="AE125" s="18">
        <v>492249</v>
      </c>
      <c r="AF125" s="18">
        <f t="shared" si="1"/>
        <v>196185924</v>
      </c>
    </row>
    <row r="126" spans="1:32" s="16" customFormat="1" x14ac:dyDescent="0.15">
      <c r="A126" s="14">
        <v>40816</v>
      </c>
      <c r="B126" s="15">
        <v>81185472</v>
      </c>
      <c r="C126" s="15">
        <v>39613</v>
      </c>
      <c r="D126" s="15">
        <v>396237</v>
      </c>
      <c r="E126" s="15">
        <v>48456</v>
      </c>
      <c r="F126" s="15"/>
      <c r="G126" s="15">
        <v>1187260</v>
      </c>
      <c r="H126" s="15"/>
      <c r="I126" s="15">
        <v>2662934</v>
      </c>
      <c r="J126" s="15">
        <v>2384189</v>
      </c>
      <c r="K126" s="15">
        <v>14995340</v>
      </c>
      <c r="L126" s="15">
        <v>640134</v>
      </c>
      <c r="N126" s="15">
        <v>4589687</v>
      </c>
      <c r="Q126" s="15">
        <v>10271304</v>
      </c>
      <c r="R126" s="15"/>
      <c r="S126" s="15">
        <v>12</v>
      </c>
      <c r="T126" s="15">
        <v>5300635</v>
      </c>
      <c r="U126" s="15">
        <v>1104883</v>
      </c>
      <c r="V126" s="15">
        <v>35922986</v>
      </c>
      <c r="W126" s="15">
        <v>4100581</v>
      </c>
      <c r="X126" s="15"/>
      <c r="Y126" s="2">
        <v>0</v>
      </c>
      <c r="Z126" s="2"/>
      <c r="AA126" s="2"/>
      <c r="AB126" s="15">
        <v>7321291</v>
      </c>
      <c r="AC126" s="15"/>
      <c r="AD126" s="15">
        <v>51190</v>
      </c>
      <c r="AE126" s="18">
        <v>396067</v>
      </c>
      <c r="AF126" s="18">
        <f t="shared" si="1"/>
        <v>172598271</v>
      </c>
    </row>
    <row r="127" spans="1:32" s="16" customFormat="1" x14ac:dyDescent="0.15">
      <c r="A127" s="14">
        <v>40847</v>
      </c>
      <c r="B127" s="15">
        <v>74229130</v>
      </c>
      <c r="C127" s="15">
        <v>35448</v>
      </c>
      <c r="D127" s="15">
        <v>378852</v>
      </c>
      <c r="E127" s="15">
        <v>50136</v>
      </c>
      <c r="F127" s="15"/>
      <c r="G127" s="15">
        <v>1287468</v>
      </c>
      <c r="H127" s="15"/>
      <c r="I127" s="15">
        <v>2958961</v>
      </c>
      <c r="J127" s="15">
        <v>2376458</v>
      </c>
      <c r="K127" s="15">
        <v>13886608</v>
      </c>
      <c r="L127" s="15">
        <v>617564</v>
      </c>
      <c r="N127" s="15">
        <v>4579433</v>
      </c>
      <c r="Q127" s="15">
        <v>9872244</v>
      </c>
      <c r="R127" s="15"/>
      <c r="S127" s="15"/>
      <c r="T127" s="15">
        <v>5357669</v>
      </c>
      <c r="U127" s="15">
        <v>1087030</v>
      </c>
      <c r="V127" s="15">
        <v>32021894</v>
      </c>
      <c r="W127" s="15">
        <v>3915756</v>
      </c>
      <c r="X127" s="15"/>
      <c r="Y127" s="2">
        <v>72</v>
      </c>
      <c r="Z127" s="2"/>
      <c r="AA127" s="2"/>
      <c r="AB127" s="15">
        <v>7989052</v>
      </c>
      <c r="AC127" s="15"/>
      <c r="AD127" s="15">
        <v>45322</v>
      </c>
      <c r="AE127" s="18">
        <v>367320</v>
      </c>
      <c r="AF127" s="18">
        <f t="shared" si="1"/>
        <v>161056417</v>
      </c>
    </row>
    <row r="128" spans="1:32" s="16" customFormat="1" x14ac:dyDescent="0.15">
      <c r="A128" s="14">
        <v>40877</v>
      </c>
      <c r="B128" s="15">
        <v>63115136</v>
      </c>
      <c r="C128" s="15">
        <v>32699</v>
      </c>
      <c r="D128" s="15">
        <v>335923</v>
      </c>
      <c r="E128" s="15">
        <v>46812</v>
      </c>
      <c r="F128" s="15"/>
      <c r="G128" s="15">
        <v>1198356</v>
      </c>
      <c r="H128" s="15"/>
      <c r="I128" s="15">
        <v>2898058</v>
      </c>
      <c r="J128" s="15">
        <v>2103721</v>
      </c>
      <c r="K128" s="15">
        <v>11523187</v>
      </c>
      <c r="L128" s="15">
        <v>559314</v>
      </c>
      <c r="N128" s="15">
        <v>4148548</v>
      </c>
      <c r="Q128" s="15">
        <v>9478920</v>
      </c>
      <c r="R128" s="15"/>
      <c r="S128" s="15"/>
      <c r="T128" s="15">
        <v>4714093</v>
      </c>
      <c r="U128" s="15">
        <v>975611</v>
      </c>
      <c r="V128" s="15">
        <v>26455045</v>
      </c>
      <c r="W128" s="15">
        <v>3531739</v>
      </c>
      <c r="X128" s="15"/>
      <c r="Y128" s="2"/>
      <c r="Z128" s="2"/>
      <c r="AA128" s="2"/>
      <c r="AB128" s="15">
        <v>7569651</v>
      </c>
      <c r="AC128" s="15"/>
      <c r="AD128" s="15">
        <v>39914</v>
      </c>
      <c r="AE128" s="18">
        <v>290852</v>
      </c>
      <c r="AF128" s="18">
        <f t="shared" si="1"/>
        <v>139017579</v>
      </c>
    </row>
    <row r="129" spans="1:32" s="16" customFormat="1" x14ac:dyDescent="0.15">
      <c r="A129" s="14">
        <v>40908</v>
      </c>
      <c r="B129" s="15">
        <v>56703471</v>
      </c>
      <c r="C129" s="15">
        <v>35448</v>
      </c>
      <c r="D129" s="15">
        <v>314340</v>
      </c>
      <c r="E129" s="15">
        <v>41736</v>
      </c>
      <c r="F129" s="15"/>
      <c r="G129" s="15">
        <v>898420</v>
      </c>
      <c r="H129" s="15"/>
      <c r="I129" s="15">
        <v>2814818</v>
      </c>
      <c r="J129" s="15">
        <v>2073178</v>
      </c>
      <c r="K129" s="15">
        <v>10578621</v>
      </c>
      <c r="L129" s="15">
        <v>526324</v>
      </c>
      <c r="N129" s="15">
        <v>3850392</v>
      </c>
      <c r="Q129" s="15">
        <v>8191464</v>
      </c>
      <c r="R129" s="15"/>
      <c r="S129" s="15"/>
      <c r="T129" s="15">
        <v>4325683</v>
      </c>
      <c r="U129" s="15">
        <v>924232</v>
      </c>
      <c r="V129" s="15">
        <v>22649161</v>
      </c>
      <c r="W129" s="15">
        <v>3292498</v>
      </c>
      <c r="X129" s="15"/>
      <c r="Y129" s="2">
        <v>-72</v>
      </c>
      <c r="Z129" s="2"/>
      <c r="AA129" s="2"/>
      <c r="AB129" s="15">
        <v>7143635</v>
      </c>
      <c r="AC129" s="15"/>
      <c r="AD129" s="15">
        <v>39358</v>
      </c>
      <c r="AE129" s="18">
        <v>263242</v>
      </c>
      <c r="AF129" s="18">
        <f t="shared" si="1"/>
        <v>124665949</v>
      </c>
    </row>
    <row r="130" spans="1:32" s="16" customFormat="1" x14ac:dyDescent="0.15">
      <c r="A130" s="14">
        <v>40939</v>
      </c>
      <c r="B130" s="15">
        <v>69383845</v>
      </c>
      <c r="C130" s="15">
        <v>37092</v>
      </c>
      <c r="D130" s="15">
        <v>344547</v>
      </c>
      <c r="E130" s="15">
        <v>53664</v>
      </c>
      <c r="F130" s="15"/>
      <c r="G130" s="15">
        <v>821407</v>
      </c>
      <c r="H130" s="15"/>
      <c r="I130" s="15">
        <v>3036867</v>
      </c>
      <c r="J130" s="15">
        <v>2568250</v>
      </c>
      <c r="K130" s="15">
        <v>13077757</v>
      </c>
      <c r="L130" s="15">
        <v>652990</v>
      </c>
      <c r="N130" s="15">
        <v>4653709</v>
      </c>
      <c r="Q130" s="15">
        <v>9319584</v>
      </c>
      <c r="R130" s="15"/>
      <c r="S130" s="15">
        <v>24</v>
      </c>
      <c r="T130" s="15">
        <v>4868109</v>
      </c>
      <c r="U130" s="15">
        <v>1201195</v>
      </c>
      <c r="V130" s="15">
        <v>25370727</v>
      </c>
      <c r="W130" s="15">
        <v>4121394</v>
      </c>
      <c r="X130" s="15"/>
      <c r="Y130" s="2"/>
      <c r="Z130" s="2"/>
      <c r="AA130" s="2"/>
      <c r="AB130" s="15">
        <v>7261168</v>
      </c>
      <c r="AC130" s="15"/>
      <c r="AD130" s="15">
        <v>51926</v>
      </c>
      <c r="AE130" s="18">
        <v>340109</v>
      </c>
      <c r="AF130" s="18">
        <f t="shared" si="1"/>
        <v>147164364</v>
      </c>
    </row>
    <row r="131" spans="1:32" s="16" customFormat="1" x14ac:dyDescent="0.15">
      <c r="A131" s="14">
        <v>40968</v>
      </c>
      <c r="B131" s="15">
        <v>60147381</v>
      </c>
      <c r="C131" s="15">
        <v>31932</v>
      </c>
      <c r="D131" s="15">
        <v>332469</v>
      </c>
      <c r="E131" s="15">
        <v>47364</v>
      </c>
      <c r="F131" s="15"/>
      <c r="G131" s="15">
        <v>833174</v>
      </c>
      <c r="H131" s="15"/>
      <c r="I131" s="15">
        <v>2885323</v>
      </c>
      <c r="J131" s="15">
        <v>2231686</v>
      </c>
      <c r="K131" s="15">
        <v>10695726</v>
      </c>
      <c r="L131" s="15">
        <v>552811</v>
      </c>
      <c r="N131" s="15">
        <v>4314237</v>
      </c>
      <c r="Q131" s="15">
        <v>9082824</v>
      </c>
      <c r="R131" s="15"/>
      <c r="S131" s="15">
        <v>36</v>
      </c>
      <c r="T131" s="15">
        <v>4723374</v>
      </c>
      <c r="U131" s="15">
        <v>1048041</v>
      </c>
      <c r="V131" s="15">
        <v>23990963</v>
      </c>
      <c r="W131" s="15">
        <v>3616262</v>
      </c>
      <c r="X131" s="15"/>
      <c r="Y131" s="2">
        <v>48</v>
      </c>
      <c r="Z131" s="2"/>
      <c r="AA131" s="2"/>
      <c r="AB131" s="15">
        <v>7189856</v>
      </c>
      <c r="AC131" s="15"/>
      <c r="AD131" s="15">
        <v>44474</v>
      </c>
      <c r="AE131" s="18">
        <v>295008</v>
      </c>
      <c r="AF131" s="18">
        <f t="shared" si="1"/>
        <v>132062989</v>
      </c>
    </row>
    <row r="132" spans="1:32" s="16" customFormat="1" x14ac:dyDescent="0.15">
      <c r="A132" s="14">
        <v>40999</v>
      </c>
      <c r="B132" s="15">
        <v>65582636</v>
      </c>
      <c r="C132" s="15">
        <v>36144</v>
      </c>
      <c r="D132" s="15">
        <v>372462</v>
      </c>
      <c r="E132" s="15">
        <v>46176</v>
      </c>
      <c r="F132" s="15"/>
      <c r="G132" s="15">
        <v>931818</v>
      </c>
      <c r="H132" s="15"/>
      <c r="I132" s="15">
        <v>3129938</v>
      </c>
      <c r="J132" s="15">
        <v>2472118</v>
      </c>
      <c r="K132" s="15">
        <v>11740436</v>
      </c>
      <c r="L132" s="15">
        <v>577808</v>
      </c>
      <c r="N132" s="15">
        <v>4797609</v>
      </c>
      <c r="Q132" s="15">
        <v>8882676</v>
      </c>
      <c r="R132" s="15"/>
      <c r="S132" s="15"/>
      <c r="T132" s="15">
        <v>5389088</v>
      </c>
      <c r="U132" s="15">
        <v>1153134</v>
      </c>
      <c r="V132" s="15">
        <v>26767999</v>
      </c>
      <c r="W132" s="15">
        <v>3890079</v>
      </c>
      <c r="X132" s="15"/>
      <c r="Y132" s="2">
        <v>72</v>
      </c>
      <c r="Z132" s="2"/>
      <c r="AA132" s="2"/>
      <c r="AB132" s="15">
        <v>8125590</v>
      </c>
      <c r="AC132" s="15"/>
      <c r="AD132" s="15">
        <v>46349</v>
      </c>
      <c r="AE132" s="18">
        <v>295788</v>
      </c>
      <c r="AF132" s="18">
        <f t="shared" si="1"/>
        <v>144237920</v>
      </c>
    </row>
    <row r="133" spans="1:32" s="16" customFormat="1" x14ac:dyDescent="0.15">
      <c r="A133" s="14">
        <v>41029</v>
      </c>
      <c r="B133" s="15">
        <v>76581283</v>
      </c>
      <c r="C133" s="15">
        <v>38424</v>
      </c>
      <c r="D133" s="15">
        <v>406476</v>
      </c>
      <c r="E133" s="15">
        <v>49980</v>
      </c>
      <c r="F133" s="15"/>
      <c r="G133" s="15">
        <v>780061</v>
      </c>
      <c r="H133" s="15"/>
      <c r="I133" s="15">
        <v>3247969</v>
      </c>
      <c r="J133" s="15">
        <v>2791380</v>
      </c>
      <c r="K133" s="15">
        <v>13520834</v>
      </c>
      <c r="L133" s="15">
        <v>629676</v>
      </c>
      <c r="N133" s="15">
        <v>5418985</v>
      </c>
      <c r="Q133" s="15">
        <v>10436856</v>
      </c>
      <c r="R133" s="15"/>
      <c r="S133" s="15"/>
      <c r="T133" s="15">
        <v>5941959</v>
      </c>
      <c r="U133" s="15">
        <v>1289752</v>
      </c>
      <c r="V133" s="15">
        <v>30764291</v>
      </c>
      <c r="W133" s="15">
        <v>4403605</v>
      </c>
      <c r="X133" s="15"/>
      <c r="Y133" s="2">
        <v>24</v>
      </c>
      <c r="Z133" s="2"/>
      <c r="AA133" s="2"/>
      <c r="AB133" s="15">
        <v>8611304</v>
      </c>
      <c r="AC133" s="15"/>
      <c r="AD133" s="15">
        <v>51951</v>
      </c>
      <c r="AE133" s="18">
        <v>331104</v>
      </c>
      <c r="AF133" s="18">
        <f t="shared" si="1"/>
        <v>165295914</v>
      </c>
    </row>
    <row r="134" spans="1:32" s="16" customFormat="1" x14ac:dyDescent="0.15">
      <c r="A134" s="14">
        <v>41060</v>
      </c>
      <c r="B134" s="15">
        <v>87462324</v>
      </c>
      <c r="C134" s="15">
        <v>43939</v>
      </c>
      <c r="D134" s="15">
        <v>467007</v>
      </c>
      <c r="E134" s="15">
        <v>62124</v>
      </c>
      <c r="F134" s="15"/>
      <c r="G134" s="15">
        <v>1056301</v>
      </c>
      <c r="H134" s="15"/>
      <c r="I134" s="15">
        <v>3628120</v>
      </c>
      <c r="J134" s="15">
        <v>3095678</v>
      </c>
      <c r="K134" s="15">
        <v>15276554</v>
      </c>
      <c r="L134" s="15">
        <v>689673</v>
      </c>
      <c r="N134" s="15">
        <v>5845469</v>
      </c>
      <c r="Q134" s="15">
        <v>11746872</v>
      </c>
      <c r="R134" s="15"/>
      <c r="S134" s="15">
        <v>60</v>
      </c>
      <c r="T134" s="15">
        <v>6672711</v>
      </c>
      <c r="U134" s="15">
        <v>1389383</v>
      </c>
      <c r="V134" s="15">
        <v>35682628</v>
      </c>
      <c r="W134" s="15">
        <v>4797855</v>
      </c>
      <c r="X134" s="15"/>
      <c r="Y134" s="2">
        <v>36</v>
      </c>
      <c r="Z134" s="2"/>
      <c r="AA134" s="2"/>
      <c r="AB134" s="15">
        <v>9703063</v>
      </c>
      <c r="AC134" s="15"/>
      <c r="AD134" s="15">
        <v>58739</v>
      </c>
      <c r="AE134" s="18">
        <v>417708</v>
      </c>
      <c r="AF134" s="18">
        <f t="shared" si="1"/>
        <v>188096244</v>
      </c>
    </row>
    <row r="135" spans="1:32" s="16" customFormat="1" x14ac:dyDescent="0.15">
      <c r="A135" s="14">
        <v>41090</v>
      </c>
      <c r="B135" s="15">
        <v>78476277</v>
      </c>
      <c r="C135" s="15">
        <v>40181</v>
      </c>
      <c r="D135" s="15">
        <v>414409</v>
      </c>
      <c r="E135" s="15">
        <v>50304</v>
      </c>
      <c r="F135" s="15"/>
      <c r="G135" s="15">
        <v>851375</v>
      </c>
      <c r="H135" s="15"/>
      <c r="I135" s="15">
        <v>3154968</v>
      </c>
      <c r="J135" s="15">
        <v>2593750</v>
      </c>
      <c r="K135" s="15">
        <v>13807895</v>
      </c>
      <c r="L135" s="15">
        <v>594116</v>
      </c>
      <c r="N135" s="15">
        <v>4965776</v>
      </c>
      <c r="Q135" s="15">
        <v>10109496</v>
      </c>
      <c r="R135" s="15"/>
      <c r="S135" s="15"/>
      <c r="T135" s="15">
        <v>5822986</v>
      </c>
      <c r="U135" s="15">
        <v>1139769</v>
      </c>
      <c r="V135" s="15">
        <v>33158683</v>
      </c>
      <c r="W135" s="15">
        <v>4057314</v>
      </c>
      <c r="X135" s="15"/>
      <c r="Y135" s="2">
        <v>72</v>
      </c>
      <c r="Z135" s="2"/>
      <c r="AA135" s="2"/>
      <c r="AB135" s="15">
        <v>8633310</v>
      </c>
      <c r="AC135" s="15"/>
      <c r="AD135" s="15">
        <v>51462</v>
      </c>
      <c r="AE135" s="18">
        <v>326388</v>
      </c>
      <c r="AF135" s="18">
        <f t="shared" si="1"/>
        <v>168248531</v>
      </c>
    </row>
    <row r="136" spans="1:32" s="16" customFormat="1" x14ac:dyDescent="0.15">
      <c r="A136" s="14">
        <v>41121</v>
      </c>
      <c r="B136" s="15">
        <v>95334373</v>
      </c>
      <c r="C136" s="15">
        <v>42888</v>
      </c>
      <c r="D136" s="15">
        <v>499075</v>
      </c>
      <c r="E136" s="15">
        <v>60741</v>
      </c>
      <c r="F136" s="15"/>
      <c r="G136" s="15">
        <v>902236</v>
      </c>
      <c r="H136" s="15"/>
      <c r="I136" s="15">
        <v>3195673</v>
      </c>
      <c r="J136" s="15">
        <v>2907128</v>
      </c>
      <c r="K136" s="15">
        <v>17050461</v>
      </c>
      <c r="L136" s="15">
        <v>674159</v>
      </c>
      <c r="N136" s="15">
        <v>5402899</v>
      </c>
      <c r="Q136" s="15">
        <v>11636724</v>
      </c>
      <c r="R136" s="15"/>
      <c r="S136" s="15">
        <v>12</v>
      </c>
      <c r="T136" s="15">
        <v>6504389</v>
      </c>
      <c r="U136" s="15">
        <v>1265817</v>
      </c>
      <c r="V136" s="15">
        <v>42751333</v>
      </c>
      <c r="W136" s="15">
        <v>4630743</v>
      </c>
      <c r="X136" s="15"/>
      <c r="Y136" s="2">
        <v>120</v>
      </c>
      <c r="Z136" s="2"/>
      <c r="AA136" s="2"/>
      <c r="AB136" s="15">
        <v>8575246</v>
      </c>
      <c r="AC136" s="15"/>
      <c r="AD136" s="15">
        <v>54960</v>
      </c>
      <c r="AE136" s="18">
        <v>385416</v>
      </c>
      <c r="AF136" s="18">
        <f t="shared" si="1"/>
        <v>201874393</v>
      </c>
    </row>
    <row r="137" spans="1:32" s="16" customFormat="1" x14ac:dyDescent="0.15">
      <c r="A137" s="14">
        <v>41152</v>
      </c>
      <c r="B137" s="15">
        <v>96686788</v>
      </c>
      <c r="C137" s="15">
        <v>46123</v>
      </c>
      <c r="D137" s="15">
        <v>482257</v>
      </c>
      <c r="E137" s="15">
        <v>51528</v>
      </c>
      <c r="F137" s="15"/>
      <c r="G137" s="15">
        <v>712390</v>
      </c>
      <c r="H137" s="15"/>
      <c r="I137" s="15">
        <v>2895794</v>
      </c>
      <c r="J137" s="15">
        <v>2797971</v>
      </c>
      <c r="K137" s="15">
        <v>16887659</v>
      </c>
      <c r="L137" s="15">
        <v>655850</v>
      </c>
      <c r="N137" s="15">
        <v>5106135</v>
      </c>
      <c r="Q137" s="15">
        <v>11465976</v>
      </c>
      <c r="R137" s="15"/>
      <c r="S137" s="15">
        <v>36</v>
      </c>
      <c r="T137" s="15">
        <v>6265382</v>
      </c>
      <c r="U137" s="15">
        <v>1236117</v>
      </c>
      <c r="V137" s="15">
        <v>45068050</v>
      </c>
      <c r="W137" s="15">
        <v>4584009</v>
      </c>
      <c r="X137" s="15"/>
      <c r="Y137" s="2">
        <v>24</v>
      </c>
      <c r="Z137" s="2"/>
      <c r="AA137" s="2"/>
      <c r="AB137" s="15">
        <v>6935939</v>
      </c>
      <c r="AC137" s="15"/>
      <c r="AD137" s="15">
        <v>56776</v>
      </c>
      <c r="AE137" s="18">
        <v>393096</v>
      </c>
      <c r="AF137" s="18">
        <f t="shared" si="1"/>
        <v>202327900</v>
      </c>
    </row>
    <row r="138" spans="1:32" s="16" customFormat="1" x14ac:dyDescent="0.15">
      <c r="A138" s="14">
        <v>41182</v>
      </c>
      <c r="B138" s="15">
        <v>79668821</v>
      </c>
      <c r="C138" s="15">
        <v>40236</v>
      </c>
      <c r="D138" s="15">
        <v>438445</v>
      </c>
      <c r="E138" s="15">
        <v>44980</v>
      </c>
      <c r="F138" s="15"/>
      <c r="G138" s="15">
        <v>719785</v>
      </c>
      <c r="H138" s="15"/>
      <c r="I138" s="15">
        <v>2533299</v>
      </c>
      <c r="J138" s="15">
        <v>2379947</v>
      </c>
      <c r="K138" s="15">
        <v>14173218</v>
      </c>
      <c r="L138" s="15">
        <v>558590</v>
      </c>
      <c r="N138" s="15">
        <v>4407992</v>
      </c>
      <c r="Q138" s="15">
        <v>9522444</v>
      </c>
      <c r="R138" s="15"/>
      <c r="S138" s="15">
        <v>60</v>
      </c>
      <c r="T138" s="15">
        <v>5358333</v>
      </c>
      <c r="U138" s="15">
        <v>1031929</v>
      </c>
      <c r="V138" s="15">
        <v>36552390</v>
      </c>
      <c r="W138" s="15">
        <v>3841831</v>
      </c>
      <c r="X138" s="15"/>
      <c r="Y138" s="2">
        <v>108</v>
      </c>
      <c r="Z138" s="2"/>
      <c r="AA138" s="2"/>
      <c r="AB138" s="15">
        <v>6745390</v>
      </c>
      <c r="AC138" s="15"/>
      <c r="AD138" s="15">
        <v>50600</v>
      </c>
      <c r="AE138" s="18">
        <v>340032</v>
      </c>
      <c r="AF138" s="18">
        <f t="shared" ref="AF138:AF201" si="2">SUM(B138:C138,D138,E138,G138,I138,J138,K138:L138,N138,Q138,S138,T138:U138,V138,W138,Y138,AB138,AD138:AE138)</f>
        <v>168408430</v>
      </c>
    </row>
    <row r="139" spans="1:32" s="16" customFormat="1" x14ac:dyDescent="0.15">
      <c r="A139" s="14">
        <v>41213</v>
      </c>
      <c r="B139" s="15">
        <v>79108693</v>
      </c>
      <c r="C139" s="15">
        <v>37885</v>
      </c>
      <c r="D139" s="15">
        <v>416971</v>
      </c>
      <c r="E139" s="15">
        <v>48403</v>
      </c>
      <c r="F139" s="15"/>
      <c r="G139" s="15">
        <v>975830</v>
      </c>
      <c r="H139" s="15"/>
      <c r="I139" s="15">
        <v>3065641</v>
      </c>
      <c r="J139" s="15">
        <v>2505680</v>
      </c>
      <c r="K139" s="15">
        <v>14273708</v>
      </c>
      <c r="L139" s="15">
        <v>606247</v>
      </c>
      <c r="N139" s="15">
        <v>4791549</v>
      </c>
      <c r="Q139" s="15">
        <v>10065312</v>
      </c>
      <c r="R139" s="15"/>
      <c r="S139" s="15">
        <v>12</v>
      </c>
      <c r="T139" s="15">
        <v>5795702</v>
      </c>
      <c r="U139" s="15">
        <v>1083986</v>
      </c>
      <c r="V139" s="15">
        <v>35416710</v>
      </c>
      <c r="W139" s="15">
        <v>3989615</v>
      </c>
      <c r="X139" s="15"/>
      <c r="Y139" s="2">
        <v>36</v>
      </c>
      <c r="Z139" s="2"/>
      <c r="AA139" s="2"/>
      <c r="AB139" s="15">
        <v>8245200</v>
      </c>
      <c r="AC139" s="15"/>
      <c r="AD139" s="15">
        <v>52917</v>
      </c>
      <c r="AE139" s="18">
        <v>321648</v>
      </c>
      <c r="AF139" s="18">
        <f t="shared" si="2"/>
        <v>170801745</v>
      </c>
    </row>
    <row r="140" spans="1:32" s="16" customFormat="1" x14ac:dyDescent="0.15">
      <c r="A140" s="14">
        <v>41243</v>
      </c>
      <c r="B140" s="15">
        <v>59457439</v>
      </c>
      <c r="C140" s="15">
        <v>33348</v>
      </c>
      <c r="D140" s="15">
        <v>356539</v>
      </c>
      <c r="E140" s="15">
        <v>39984</v>
      </c>
      <c r="F140" s="15"/>
      <c r="G140" s="15">
        <v>784526</v>
      </c>
      <c r="H140" s="15"/>
      <c r="I140" s="15">
        <v>2683899</v>
      </c>
      <c r="J140" s="15">
        <v>2036476</v>
      </c>
      <c r="K140" s="15">
        <v>10583570</v>
      </c>
      <c r="L140" s="15">
        <v>485179</v>
      </c>
      <c r="N140" s="15">
        <v>3864680</v>
      </c>
      <c r="Q140" s="15">
        <v>7803480</v>
      </c>
      <c r="R140" s="15"/>
      <c r="S140" s="15">
        <v>12</v>
      </c>
      <c r="T140" s="15">
        <v>4753104</v>
      </c>
      <c r="U140" s="15">
        <v>860871</v>
      </c>
      <c r="V140" s="15">
        <v>25031270</v>
      </c>
      <c r="W140" s="15">
        <v>3174040</v>
      </c>
      <c r="X140" s="15"/>
      <c r="Y140" s="2">
        <v>36</v>
      </c>
      <c r="Z140" s="2"/>
      <c r="AA140" s="2"/>
      <c r="AB140" s="15">
        <v>6602275</v>
      </c>
      <c r="AC140" s="15"/>
      <c r="AD140" s="15">
        <v>40383</v>
      </c>
      <c r="AE140" s="18">
        <v>248220</v>
      </c>
      <c r="AF140" s="18">
        <f t="shared" si="2"/>
        <v>128839331</v>
      </c>
    </row>
    <row r="141" spans="1:32" s="16" customFormat="1" x14ac:dyDescent="0.15">
      <c r="A141" s="14">
        <v>41274</v>
      </c>
      <c r="B141" s="15">
        <v>53440119</v>
      </c>
      <c r="C141" s="15">
        <v>28920</v>
      </c>
      <c r="D141" s="15">
        <v>350309</v>
      </c>
      <c r="E141" s="15">
        <v>40547</v>
      </c>
      <c r="F141" s="15"/>
      <c r="G141" s="15">
        <v>672263</v>
      </c>
      <c r="H141" s="15"/>
      <c r="I141" s="15">
        <v>2612756</v>
      </c>
      <c r="J141" s="15">
        <v>1969985</v>
      </c>
      <c r="K141" s="15">
        <v>10141021</v>
      </c>
      <c r="L141" s="15">
        <v>470133</v>
      </c>
      <c r="N141" s="15">
        <v>3596574</v>
      </c>
      <c r="Q141" s="15">
        <v>7169136</v>
      </c>
      <c r="R141" s="15"/>
      <c r="S141" s="15">
        <v>252</v>
      </c>
      <c r="T141" s="15">
        <v>4495367</v>
      </c>
      <c r="U141" s="15">
        <v>824499</v>
      </c>
      <c r="V141" s="15">
        <v>21952122</v>
      </c>
      <c r="W141" s="15">
        <v>2945608</v>
      </c>
      <c r="X141" s="15"/>
      <c r="Y141" s="2">
        <v>48</v>
      </c>
      <c r="Z141" s="2"/>
      <c r="AA141" s="2"/>
      <c r="AB141" s="15">
        <v>6393831</v>
      </c>
      <c r="AC141" s="15"/>
      <c r="AD141" s="15">
        <v>37740</v>
      </c>
      <c r="AE141" s="18">
        <v>233064</v>
      </c>
      <c r="AF141" s="18">
        <f t="shared" si="2"/>
        <v>117374294</v>
      </c>
    </row>
    <row r="142" spans="1:32" s="16" customFormat="1" x14ac:dyDescent="0.15">
      <c r="A142" s="14">
        <v>41305</v>
      </c>
      <c r="B142" s="15">
        <v>75435031</v>
      </c>
      <c r="C142" s="15">
        <v>40488</v>
      </c>
      <c r="D142" s="15">
        <v>414112</v>
      </c>
      <c r="E142" s="15">
        <v>53591</v>
      </c>
      <c r="F142" s="15"/>
      <c r="G142" s="15">
        <v>745109</v>
      </c>
      <c r="H142" s="15"/>
      <c r="I142" s="15">
        <v>3276589</v>
      </c>
      <c r="J142" s="15">
        <v>2795300</v>
      </c>
      <c r="K142" s="15">
        <v>14363429</v>
      </c>
      <c r="L142" s="15">
        <v>652070</v>
      </c>
      <c r="N142" s="15">
        <v>5044887</v>
      </c>
      <c r="Q142" s="15">
        <v>9976032</v>
      </c>
      <c r="R142" s="15"/>
      <c r="S142" s="15">
        <v>120</v>
      </c>
      <c r="T142" s="15">
        <v>5745926</v>
      </c>
      <c r="U142" s="15">
        <v>1279933</v>
      </c>
      <c r="V142" s="15">
        <v>28678944</v>
      </c>
      <c r="W142" s="15">
        <v>4385268</v>
      </c>
      <c r="X142" s="15"/>
      <c r="Y142" s="2">
        <v>84</v>
      </c>
      <c r="Z142" s="2"/>
      <c r="AA142" s="2"/>
      <c r="AB142" s="15">
        <v>7629950</v>
      </c>
      <c r="AC142" s="15"/>
      <c r="AD142" s="15">
        <v>46949</v>
      </c>
      <c r="AE142" s="18">
        <v>379548</v>
      </c>
      <c r="AF142" s="18">
        <f t="shared" si="2"/>
        <v>160943360</v>
      </c>
    </row>
    <row r="143" spans="1:32" s="16" customFormat="1" x14ac:dyDescent="0.15">
      <c r="A143" s="14">
        <v>41333</v>
      </c>
      <c r="B143" s="15">
        <v>61213841</v>
      </c>
      <c r="C143" s="15">
        <v>32316</v>
      </c>
      <c r="D143" s="15">
        <v>397317</v>
      </c>
      <c r="E143" s="15">
        <v>39548</v>
      </c>
      <c r="F143" s="15"/>
      <c r="G143" s="15">
        <v>664395</v>
      </c>
      <c r="H143" s="15"/>
      <c r="I143" s="15">
        <v>2865361</v>
      </c>
      <c r="J143" s="15">
        <v>2282764</v>
      </c>
      <c r="K143" s="15">
        <v>11086360</v>
      </c>
      <c r="L143" s="15">
        <v>508424</v>
      </c>
      <c r="N143" s="15">
        <v>4274365</v>
      </c>
      <c r="Q143" s="15">
        <v>7901712</v>
      </c>
      <c r="R143" s="15"/>
      <c r="S143" s="15">
        <v>12</v>
      </c>
      <c r="T143" s="15">
        <v>5193277</v>
      </c>
      <c r="U143" s="15">
        <v>1035680</v>
      </c>
      <c r="V143" s="15">
        <v>25197070</v>
      </c>
      <c r="W143" s="15">
        <v>3579982</v>
      </c>
      <c r="X143" s="15"/>
      <c r="Y143" s="2">
        <v>108</v>
      </c>
      <c r="Z143" s="2"/>
      <c r="AA143" s="2"/>
      <c r="AB143" s="15">
        <v>7257565</v>
      </c>
      <c r="AC143" s="15"/>
      <c r="AD143" s="15">
        <v>43502</v>
      </c>
      <c r="AE143" s="18">
        <v>268008</v>
      </c>
      <c r="AF143" s="18">
        <f t="shared" si="2"/>
        <v>133841607</v>
      </c>
    </row>
    <row r="144" spans="1:32" s="16" customFormat="1" x14ac:dyDescent="0.15">
      <c r="A144" s="14">
        <v>41364</v>
      </c>
      <c r="B144" s="15">
        <v>57743930</v>
      </c>
      <c r="C144" s="15">
        <v>31464</v>
      </c>
      <c r="D144" s="15">
        <v>371580</v>
      </c>
      <c r="E144" s="15">
        <v>43546</v>
      </c>
      <c r="F144" s="15"/>
      <c r="G144" s="15">
        <v>580888</v>
      </c>
      <c r="H144" s="15"/>
      <c r="I144" s="15">
        <v>2827320</v>
      </c>
      <c r="J144" s="15">
        <v>2202433</v>
      </c>
      <c r="K144" s="15">
        <v>10653716</v>
      </c>
      <c r="L144" s="15">
        <v>496156</v>
      </c>
      <c r="N144" s="15">
        <v>4162949</v>
      </c>
      <c r="Q144" s="15">
        <v>7872696</v>
      </c>
      <c r="R144" s="15"/>
      <c r="S144" s="15">
        <v>36</v>
      </c>
      <c r="T144" s="15">
        <v>5287374</v>
      </c>
      <c r="U144" s="15">
        <v>975639</v>
      </c>
      <c r="V144" s="15">
        <v>24695769</v>
      </c>
      <c r="W144" s="15">
        <v>3318706</v>
      </c>
      <c r="X144" s="15"/>
      <c r="Y144" s="2">
        <v>96</v>
      </c>
      <c r="Z144" s="2"/>
      <c r="AA144" s="2"/>
      <c r="AB144" s="15">
        <v>7384077</v>
      </c>
      <c r="AC144" s="15"/>
      <c r="AD144" s="15">
        <v>48108</v>
      </c>
      <c r="AE144" s="18">
        <v>217776</v>
      </c>
      <c r="AF144" s="18">
        <f t="shared" si="2"/>
        <v>128914259</v>
      </c>
    </row>
    <row r="145" spans="1:32" s="16" customFormat="1" x14ac:dyDescent="0.15">
      <c r="A145" s="14">
        <v>41394</v>
      </c>
      <c r="B145" s="15">
        <v>82160974</v>
      </c>
      <c r="C145" s="15">
        <v>41820</v>
      </c>
      <c r="D145" s="15">
        <v>529198</v>
      </c>
      <c r="E145" s="15">
        <v>53052</v>
      </c>
      <c r="F145" s="15"/>
      <c r="G145" s="15">
        <v>657780</v>
      </c>
      <c r="H145" s="15"/>
      <c r="I145" s="15">
        <v>3585506</v>
      </c>
      <c r="J145" s="15">
        <v>3067953</v>
      </c>
      <c r="K145" s="15">
        <v>14757688</v>
      </c>
      <c r="L145" s="15">
        <v>666458</v>
      </c>
      <c r="N145" s="15">
        <v>5821695</v>
      </c>
      <c r="Q145" s="15">
        <v>10614144</v>
      </c>
      <c r="R145" s="15"/>
      <c r="S145" s="15">
        <v>36</v>
      </c>
      <c r="T145" s="15">
        <v>6952120</v>
      </c>
      <c r="U145" s="15">
        <v>1329761</v>
      </c>
      <c r="V145" s="15">
        <v>34588420</v>
      </c>
      <c r="W145" s="15">
        <v>4681312</v>
      </c>
      <c r="X145" s="15"/>
      <c r="Y145" s="2">
        <v>36</v>
      </c>
      <c r="Z145" s="2"/>
      <c r="AA145" s="2"/>
      <c r="AB145" s="15">
        <v>9292614</v>
      </c>
      <c r="AC145" s="15"/>
      <c r="AD145" s="15">
        <v>51667</v>
      </c>
      <c r="AE145" s="18">
        <v>338772</v>
      </c>
      <c r="AF145" s="18">
        <f t="shared" si="2"/>
        <v>179191006</v>
      </c>
    </row>
    <row r="146" spans="1:32" s="16" customFormat="1" x14ac:dyDescent="0.15">
      <c r="A146" s="14">
        <v>41425</v>
      </c>
      <c r="B146" s="15">
        <v>96162030</v>
      </c>
      <c r="C146" s="15">
        <v>50388</v>
      </c>
      <c r="D146" s="15">
        <v>626542</v>
      </c>
      <c r="E146" s="15">
        <v>64140</v>
      </c>
      <c r="F146" s="15"/>
      <c r="G146" s="15">
        <v>1062687</v>
      </c>
      <c r="H146" s="15"/>
      <c r="I146" s="15">
        <v>4021798</v>
      </c>
      <c r="J146" s="15">
        <v>3447379</v>
      </c>
      <c r="K146" s="15">
        <v>17225775</v>
      </c>
      <c r="L146" s="15">
        <v>726710</v>
      </c>
      <c r="N146" s="15">
        <v>6551133</v>
      </c>
      <c r="Q146" s="15">
        <v>11675004</v>
      </c>
      <c r="R146" s="15"/>
      <c r="S146" s="15">
        <v>168</v>
      </c>
      <c r="T146" s="15">
        <v>7894988</v>
      </c>
      <c r="U146" s="15">
        <v>1496019</v>
      </c>
      <c r="V146" s="15">
        <v>42022480</v>
      </c>
      <c r="W146" s="15">
        <v>5336660</v>
      </c>
      <c r="X146" s="15"/>
      <c r="Y146" s="2"/>
      <c r="Z146" s="2"/>
      <c r="AA146" s="2"/>
      <c r="AB146" s="15">
        <v>10584192</v>
      </c>
      <c r="AC146" s="15"/>
      <c r="AD146" s="15">
        <v>63072</v>
      </c>
      <c r="AE146" s="18">
        <v>400740</v>
      </c>
      <c r="AF146" s="18">
        <f t="shared" si="2"/>
        <v>209411905</v>
      </c>
    </row>
    <row r="147" spans="1:32" s="16" customFormat="1" x14ac:dyDescent="0.15">
      <c r="A147" s="14">
        <v>41455</v>
      </c>
      <c r="B147" s="15">
        <v>76124731</v>
      </c>
      <c r="C147" s="15">
        <v>38364</v>
      </c>
      <c r="D147" s="15">
        <v>444017</v>
      </c>
      <c r="E147" s="15">
        <v>42348</v>
      </c>
      <c r="F147" s="15"/>
      <c r="G147" s="15">
        <v>903889</v>
      </c>
      <c r="H147" s="15"/>
      <c r="I147" s="15">
        <v>3052835</v>
      </c>
      <c r="J147" s="15">
        <v>2568885</v>
      </c>
      <c r="K147" s="15">
        <v>13893984</v>
      </c>
      <c r="L147" s="15">
        <v>555553</v>
      </c>
      <c r="N147" s="15">
        <v>4870681</v>
      </c>
      <c r="Q147" s="15">
        <v>9623820</v>
      </c>
      <c r="R147" s="15"/>
      <c r="S147" s="15">
        <v>144</v>
      </c>
      <c r="T147" s="15">
        <v>6008600</v>
      </c>
      <c r="U147" s="15">
        <v>1084507</v>
      </c>
      <c r="V147" s="15">
        <v>33988110</v>
      </c>
      <c r="W147" s="15">
        <v>3962918</v>
      </c>
      <c r="X147" s="15"/>
      <c r="Y147" s="2">
        <v>180</v>
      </c>
      <c r="Z147" s="2"/>
      <c r="AA147" s="2"/>
      <c r="AB147" s="15">
        <v>8206909</v>
      </c>
      <c r="AC147" s="15"/>
      <c r="AD147" s="15">
        <v>53940</v>
      </c>
      <c r="AE147" s="18">
        <v>356184</v>
      </c>
      <c r="AF147" s="18">
        <f t="shared" si="2"/>
        <v>165780599</v>
      </c>
    </row>
    <row r="148" spans="1:32" s="16" customFormat="1" x14ac:dyDescent="0.15">
      <c r="A148" s="14">
        <v>41486</v>
      </c>
      <c r="B148" s="15">
        <v>101266115</v>
      </c>
      <c r="C148" s="15">
        <v>47688</v>
      </c>
      <c r="D148" s="15">
        <v>605626</v>
      </c>
      <c r="E148" s="15">
        <v>50129</v>
      </c>
      <c r="F148" s="15"/>
      <c r="G148" s="15">
        <v>1160757</v>
      </c>
      <c r="H148" s="15"/>
      <c r="I148" s="15">
        <v>3405890</v>
      </c>
      <c r="J148" s="15">
        <v>3142091</v>
      </c>
      <c r="K148" s="15">
        <v>18550756</v>
      </c>
      <c r="L148" s="15">
        <v>706610</v>
      </c>
      <c r="N148" s="15">
        <v>5830996</v>
      </c>
      <c r="Q148" s="15">
        <v>11500680</v>
      </c>
      <c r="R148" s="15"/>
      <c r="S148" s="15">
        <v>336</v>
      </c>
      <c r="T148" s="15">
        <v>7181598</v>
      </c>
      <c r="U148" s="15">
        <v>1320771</v>
      </c>
      <c r="V148" s="15">
        <v>48398382</v>
      </c>
      <c r="W148" s="15">
        <v>4899489</v>
      </c>
      <c r="X148" s="15"/>
      <c r="Y148" s="2">
        <v>96</v>
      </c>
      <c r="Z148" s="2"/>
      <c r="AA148" s="2"/>
      <c r="AB148" s="15">
        <v>8759306</v>
      </c>
      <c r="AC148" s="15"/>
      <c r="AD148" s="15">
        <v>69126</v>
      </c>
      <c r="AE148" s="18">
        <v>401304</v>
      </c>
      <c r="AF148" s="18">
        <f t="shared" si="2"/>
        <v>217297746</v>
      </c>
    </row>
    <row r="149" spans="1:32" s="16" customFormat="1" x14ac:dyDescent="0.15">
      <c r="A149" s="14">
        <v>41517</v>
      </c>
      <c r="B149" s="15">
        <v>90040251</v>
      </c>
      <c r="C149" s="15">
        <v>40567</v>
      </c>
      <c r="D149" s="15">
        <v>516358</v>
      </c>
      <c r="E149" s="15">
        <v>41934</v>
      </c>
      <c r="F149" s="15"/>
      <c r="G149" s="15">
        <v>828041</v>
      </c>
      <c r="H149" s="15"/>
      <c r="I149" s="15">
        <v>2765879</v>
      </c>
      <c r="J149" s="15">
        <v>2675138</v>
      </c>
      <c r="K149" s="15">
        <v>16255285</v>
      </c>
      <c r="L149" s="15">
        <v>629052</v>
      </c>
      <c r="N149" s="15">
        <v>4906600</v>
      </c>
      <c r="Q149" s="15">
        <v>10059276</v>
      </c>
      <c r="R149" s="15"/>
      <c r="S149" s="15">
        <v>204</v>
      </c>
      <c r="T149" s="15">
        <v>6125641</v>
      </c>
      <c r="U149" s="15">
        <v>1119539</v>
      </c>
      <c r="V149" s="15">
        <v>44070765</v>
      </c>
      <c r="W149" s="15">
        <v>4277855</v>
      </c>
      <c r="X149" s="15"/>
      <c r="Y149" s="2">
        <v>84</v>
      </c>
      <c r="Z149" s="2"/>
      <c r="AA149" s="2"/>
      <c r="AB149" s="15">
        <v>6544022</v>
      </c>
      <c r="AC149" s="15"/>
      <c r="AD149" s="15">
        <v>68797</v>
      </c>
      <c r="AE149" s="18">
        <v>321036</v>
      </c>
      <c r="AF149" s="18">
        <f t="shared" si="2"/>
        <v>191286324</v>
      </c>
    </row>
    <row r="150" spans="1:32" s="16" customFormat="1" x14ac:dyDescent="0.15">
      <c r="A150" s="14">
        <v>41547</v>
      </c>
      <c r="B150" s="15">
        <v>86144308</v>
      </c>
      <c r="C150" s="15">
        <v>38562</v>
      </c>
      <c r="D150" s="15">
        <v>548237</v>
      </c>
      <c r="E150" s="15">
        <v>44544</v>
      </c>
      <c r="F150" s="15"/>
      <c r="G150" s="15">
        <v>886595</v>
      </c>
      <c r="H150" s="15"/>
      <c r="I150" s="15">
        <v>2799788</v>
      </c>
      <c r="J150" s="15">
        <v>2598663</v>
      </c>
      <c r="K150" s="15">
        <v>15878034</v>
      </c>
      <c r="L150" s="15">
        <v>601069</v>
      </c>
      <c r="N150" s="15">
        <v>4751326</v>
      </c>
      <c r="Q150" s="15">
        <v>9863880</v>
      </c>
      <c r="R150" s="15"/>
      <c r="S150" s="15">
        <v>144</v>
      </c>
      <c r="T150" s="15">
        <v>6122599</v>
      </c>
      <c r="U150" s="15">
        <v>1060494</v>
      </c>
      <c r="V150" s="15">
        <v>42145286</v>
      </c>
      <c r="W150" s="15">
        <v>4057489</v>
      </c>
      <c r="X150" s="15"/>
      <c r="Y150" s="2">
        <v>48</v>
      </c>
      <c r="Z150" s="2"/>
      <c r="AA150" s="2"/>
      <c r="AB150" s="15">
        <v>7167672</v>
      </c>
      <c r="AC150" s="15"/>
      <c r="AD150" s="15">
        <v>60379</v>
      </c>
      <c r="AE150" s="18">
        <v>301884</v>
      </c>
      <c r="AF150" s="18">
        <f t="shared" si="2"/>
        <v>185071001</v>
      </c>
    </row>
    <row r="151" spans="1:32" s="16" customFormat="1" x14ac:dyDescent="0.15">
      <c r="A151" s="14">
        <v>41578</v>
      </c>
      <c r="B151" s="15">
        <v>84313662</v>
      </c>
      <c r="C151" s="15">
        <v>40697</v>
      </c>
      <c r="D151" s="15">
        <v>517952</v>
      </c>
      <c r="E151" s="15">
        <v>46638</v>
      </c>
      <c r="F151" s="15"/>
      <c r="G151" s="15">
        <v>1112307</v>
      </c>
      <c r="H151" s="15"/>
      <c r="I151" s="15">
        <v>3368250</v>
      </c>
      <c r="J151" s="15">
        <v>2746464</v>
      </c>
      <c r="K151" s="15">
        <v>15734348</v>
      </c>
      <c r="L151" s="15">
        <v>620846</v>
      </c>
      <c r="N151" s="15">
        <v>5120655</v>
      </c>
      <c r="Q151" s="15">
        <v>10313352</v>
      </c>
      <c r="R151" s="15"/>
      <c r="S151" s="15">
        <v>492</v>
      </c>
      <c r="T151" s="15">
        <v>6464020</v>
      </c>
      <c r="U151" s="15">
        <v>1077067</v>
      </c>
      <c r="V151" s="15">
        <v>39509251</v>
      </c>
      <c r="W151" s="15">
        <v>4164326</v>
      </c>
      <c r="X151" s="15"/>
      <c r="Y151" s="2">
        <v>156</v>
      </c>
      <c r="Z151" s="2"/>
      <c r="AA151" s="2"/>
      <c r="AB151" s="15">
        <v>8661544</v>
      </c>
      <c r="AC151" s="15"/>
      <c r="AD151" s="15">
        <v>59700</v>
      </c>
      <c r="AE151" s="18">
        <v>314916</v>
      </c>
      <c r="AF151" s="18">
        <f t="shared" si="2"/>
        <v>184186643</v>
      </c>
    </row>
    <row r="152" spans="1:32" s="16" customFormat="1" x14ac:dyDescent="0.15">
      <c r="A152" s="14">
        <v>41608</v>
      </c>
      <c r="B152" s="15">
        <v>58161767</v>
      </c>
      <c r="C152" s="15">
        <v>30144</v>
      </c>
      <c r="D152" s="15">
        <v>362204</v>
      </c>
      <c r="E152" s="15">
        <v>40540</v>
      </c>
      <c r="F152" s="15"/>
      <c r="G152" s="15">
        <v>842894</v>
      </c>
      <c r="H152" s="15"/>
      <c r="I152" s="15">
        <v>2652058</v>
      </c>
      <c r="J152" s="15">
        <v>2016223</v>
      </c>
      <c r="K152" s="15">
        <v>10716386</v>
      </c>
      <c r="L152" s="15">
        <v>459046</v>
      </c>
      <c r="N152" s="15">
        <v>3724972</v>
      </c>
      <c r="Q152" s="15">
        <v>7912980</v>
      </c>
      <c r="R152" s="15"/>
      <c r="S152" s="15">
        <v>192</v>
      </c>
      <c r="T152" s="15">
        <v>4773093</v>
      </c>
      <c r="U152" s="15">
        <v>788310</v>
      </c>
      <c r="V152" s="15">
        <v>25741164</v>
      </c>
      <c r="W152" s="15">
        <v>3004799</v>
      </c>
      <c r="X152" s="15"/>
      <c r="Y152" s="2">
        <v>108</v>
      </c>
      <c r="Z152" s="2"/>
      <c r="AA152" s="2"/>
      <c r="AB152" s="15">
        <v>6470758</v>
      </c>
      <c r="AC152" s="15"/>
      <c r="AD152" s="15">
        <v>44476</v>
      </c>
      <c r="AE152" s="18">
        <v>208440</v>
      </c>
      <c r="AF152" s="18">
        <f t="shared" si="2"/>
        <v>127950554</v>
      </c>
    </row>
    <row r="153" spans="1:32" s="16" customFormat="1" x14ac:dyDescent="0.15">
      <c r="A153" s="14">
        <v>41639</v>
      </c>
      <c r="B153" s="15">
        <v>52197987</v>
      </c>
      <c r="C153" s="15">
        <v>31214</v>
      </c>
      <c r="D153" s="15">
        <v>354512</v>
      </c>
      <c r="E153" s="15">
        <v>40479</v>
      </c>
      <c r="F153" s="15"/>
      <c r="G153" s="15">
        <v>756293</v>
      </c>
      <c r="H153" s="15"/>
      <c r="I153" s="15">
        <v>2615917</v>
      </c>
      <c r="J153" s="15">
        <v>1989378</v>
      </c>
      <c r="K153" s="15">
        <v>10323774</v>
      </c>
      <c r="L153" s="15">
        <v>448206</v>
      </c>
      <c r="N153" s="15">
        <v>3538269</v>
      </c>
      <c r="Q153" s="15">
        <v>6443688</v>
      </c>
      <c r="R153" s="15"/>
      <c r="S153" s="15">
        <v>228</v>
      </c>
      <c r="T153" s="15">
        <v>4537897</v>
      </c>
      <c r="U153" s="15">
        <v>752586</v>
      </c>
      <c r="V153" s="15">
        <v>22333471</v>
      </c>
      <c r="W153" s="15">
        <v>2835103</v>
      </c>
      <c r="X153" s="15"/>
      <c r="Y153" s="2">
        <v>120</v>
      </c>
      <c r="Z153" s="2"/>
      <c r="AA153" s="2"/>
      <c r="AB153" s="15">
        <v>6293675</v>
      </c>
      <c r="AC153" s="15"/>
      <c r="AD153" s="15">
        <v>45114</v>
      </c>
      <c r="AE153" s="18">
        <v>191064</v>
      </c>
      <c r="AF153" s="18">
        <f t="shared" si="2"/>
        <v>115728975</v>
      </c>
    </row>
    <row r="154" spans="1:32" x14ac:dyDescent="0.15">
      <c r="A154" s="14">
        <v>41670</v>
      </c>
      <c r="B154" s="15">
        <v>76174437</v>
      </c>
      <c r="C154" s="15">
        <v>38745</v>
      </c>
      <c r="D154" s="15">
        <v>438521</v>
      </c>
      <c r="E154" s="15">
        <v>46344</v>
      </c>
      <c r="F154" s="15">
        <v>2292445</v>
      </c>
      <c r="G154" s="15">
        <v>744821</v>
      </c>
      <c r="H154" s="23">
        <f>G154/F154</f>
        <v>0.32490245131289952</v>
      </c>
      <c r="I154" s="15">
        <v>3355954</v>
      </c>
      <c r="J154" s="15">
        <v>2901434</v>
      </c>
      <c r="K154" s="15">
        <v>14623986</v>
      </c>
      <c r="L154" s="15">
        <v>663580</v>
      </c>
      <c r="M154" s="19">
        <v>5327060</v>
      </c>
      <c r="N154" s="15">
        <v>5081011</v>
      </c>
      <c r="O154" s="20">
        <f t="shared" ref="O154:O217" si="3">N154/M154</f>
        <v>0.95381148325718124</v>
      </c>
      <c r="P154" s="21">
        <v>7432443</v>
      </c>
      <c r="Q154" s="15">
        <v>9247164</v>
      </c>
      <c r="R154" s="23">
        <f>Q154/P154</f>
        <v>1.2441621146640478</v>
      </c>
      <c r="S154" s="15">
        <v>264</v>
      </c>
      <c r="T154" s="15">
        <v>5973191</v>
      </c>
      <c r="U154" s="15">
        <v>1183863</v>
      </c>
      <c r="V154" s="15">
        <v>29924741</v>
      </c>
      <c r="W154" s="15">
        <v>4360726</v>
      </c>
      <c r="X154" s="15">
        <v>393</v>
      </c>
      <c r="Y154" s="2">
        <v>48</v>
      </c>
      <c r="Z154" s="80">
        <f>Y154/X154</f>
        <v>0.12213740458015267</v>
      </c>
      <c r="AA154" s="6">
        <v>11384254</v>
      </c>
      <c r="AB154" s="15">
        <v>7729782</v>
      </c>
      <c r="AC154" s="23">
        <f>AB154/AA154</f>
        <v>0.67898889114736893</v>
      </c>
      <c r="AD154" s="15">
        <v>56621</v>
      </c>
      <c r="AE154" s="18">
        <v>327672</v>
      </c>
      <c r="AF154" s="8">
        <f t="shared" si="2"/>
        <v>162872905</v>
      </c>
    </row>
    <row r="155" spans="1:32" x14ac:dyDescent="0.15">
      <c r="A155" s="14">
        <v>41698</v>
      </c>
      <c r="B155" s="15">
        <v>55413465</v>
      </c>
      <c r="C155" s="15">
        <v>29520</v>
      </c>
      <c r="D155" s="15">
        <v>358296</v>
      </c>
      <c r="E155" s="15">
        <v>36840</v>
      </c>
      <c r="F155" s="15">
        <v>1245289</v>
      </c>
      <c r="G155" s="15">
        <v>727716</v>
      </c>
      <c r="H155" s="23">
        <f t="shared" ref="H155:H218" si="4">G155/F155</f>
        <v>0.58437519322823861</v>
      </c>
      <c r="I155" s="15">
        <v>2633219</v>
      </c>
      <c r="J155" s="15">
        <v>2077503</v>
      </c>
      <c r="K155" s="15">
        <v>10222327</v>
      </c>
      <c r="L155" s="15">
        <v>456147</v>
      </c>
      <c r="M155" s="19">
        <v>5051184</v>
      </c>
      <c r="N155" s="15">
        <v>3788502</v>
      </c>
      <c r="O155" s="20">
        <f t="shared" si="3"/>
        <v>0.75002256896600872</v>
      </c>
      <c r="P155" s="21">
        <v>7834443</v>
      </c>
      <c r="Q155" s="15">
        <v>7238340</v>
      </c>
      <c r="R155" s="23">
        <f t="shared" ref="R155:R218" si="5">Q155/P155</f>
        <v>0.92391252320043682</v>
      </c>
      <c r="S155" s="15">
        <v>192</v>
      </c>
      <c r="T155" s="15">
        <v>4829887</v>
      </c>
      <c r="U155" s="15">
        <v>867489</v>
      </c>
      <c r="V155" s="15">
        <v>23305088</v>
      </c>
      <c r="W155" s="15">
        <v>3164166</v>
      </c>
      <c r="X155" s="15">
        <v>443</v>
      </c>
      <c r="Y155" s="2">
        <v>108</v>
      </c>
      <c r="Z155" s="80">
        <f t="shared" ref="Z155:Z218" si="6">Y155/X155</f>
        <v>0.24379232505643342</v>
      </c>
      <c r="AA155" s="6">
        <v>12621206</v>
      </c>
      <c r="AB155" s="15">
        <v>6547196</v>
      </c>
      <c r="AC155" s="23">
        <f t="shared" ref="AC155:AC218" si="7">AB155/AA155</f>
        <v>0.51874567295708507</v>
      </c>
      <c r="AD155" s="15">
        <v>42792</v>
      </c>
      <c r="AE155" s="18">
        <v>215748</v>
      </c>
      <c r="AF155" s="8">
        <f t="shared" si="2"/>
        <v>121954541</v>
      </c>
    </row>
    <row r="156" spans="1:32" x14ac:dyDescent="0.15">
      <c r="A156" s="14">
        <v>41729</v>
      </c>
      <c r="B156" s="15">
        <v>71215121</v>
      </c>
      <c r="C156" s="15">
        <v>36528</v>
      </c>
      <c r="D156" s="15">
        <v>465838</v>
      </c>
      <c r="E156" s="15">
        <v>45492</v>
      </c>
      <c r="F156" s="15">
        <v>-192313</v>
      </c>
      <c r="G156" s="15">
        <v>793162</v>
      </c>
      <c r="H156" s="23">
        <f t="shared" si="4"/>
        <v>-4.1243285685315083</v>
      </c>
      <c r="I156" s="15">
        <v>3280725</v>
      </c>
      <c r="J156" s="15">
        <v>2693833</v>
      </c>
      <c r="K156" s="15">
        <v>12829827</v>
      </c>
      <c r="L156" s="15">
        <v>572703</v>
      </c>
      <c r="M156" s="19">
        <v>5584841</v>
      </c>
      <c r="N156" s="15">
        <v>4923341</v>
      </c>
      <c r="O156" s="20">
        <f t="shared" si="3"/>
        <v>0.88155437191497488</v>
      </c>
      <c r="P156" s="21">
        <v>8937351</v>
      </c>
      <c r="Q156" s="15">
        <v>9247164</v>
      </c>
      <c r="R156" s="23">
        <f t="shared" si="5"/>
        <v>1.0346649695194918</v>
      </c>
      <c r="S156" s="15">
        <v>144</v>
      </c>
      <c r="T156" s="15">
        <v>6115691</v>
      </c>
      <c r="U156" s="15">
        <v>1072177</v>
      </c>
      <c r="V156" s="15">
        <v>30344139</v>
      </c>
      <c r="W156" s="15">
        <v>3970489</v>
      </c>
      <c r="X156" s="15">
        <v>565</v>
      </c>
      <c r="Y156" s="2">
        <v>132</v>
      </c>
      <c r="Z156" s="80">
        <f t="shared" si="6"/>
        <v>0.23362831858407079</v>
      </c>
      <c r="AA156" s="6">
        <v>11705605</v>
      </c>
      <c r="AB156" s="15">
        <v>8606856</v>
      </c>
      <c r="AC156" s="23">
        <f t="shared" si="7"/>
        <v>0.73527647652556194</v>
      </c>
      <c r="AD156" s="15">
        <v>56687</v>
      </c>
      <c r="AE156" s="18">
        <v>327672</v>
      </c>
      <c r="AF156" s="8">
        <f t="shared" si="2"/>
        <v>156597721</v>
      </c>
    </row>
    <row r="157" spans="1:32" x14ac:dyDescent="0.15">
      <c r="A157" s="14">
        <v>41759</v>
      </c>
      <c r="B157" s="15">
        <v>83241874</v>
      </c>
      <c r="C157" s="15">
        <v>41172</v>
      </c>
      <c r="D157" s="15">
        <v>562928</v>
      </c>
      <c r="E157" s="15">
        <v>48883</v>
      </c>
      <c r="F157" s="15">
        <v>1729974</v>
      </c>
      <c r="G157" s="15">
        <v>997860</v>
      </c>
      <c r="H157" s="23">
        <f t="shared" si="4"/>
        <v>0.57680635662732505</v>
      </c>
      <c r="I157" s="15">
        <v>3555131</v>
      </c>
      <c r="J157" s="15">
        <v>3139149</v>
      </c>
      <c r="K157" s="15">
        <v>15013509</v>
      </c>
      <c r="L157" s="15">
        <v>639208</v>
      </c>
      <c r="M157" s="19">
        <v>5811983</v>
      </c>
      <c r="N157" s="15">
        <v>5812838</v>
      </c>
      <c r="O157" s="20">
        <f t="shared" si="3"/>
        <v>1.000147109859062</v>
      </c>
      <c r="P157" s="21">
        <v>9997071</v>
      </c>
      <c r="Q157" s="15">
        <v>9476160</v>
      </c>
      <c r="R157" s="23">
        <f t="shared" si="5"/>
        <v>0.94789363804658389</v>
      </c>
      <c r="S157" s="15">
        <v>144</v>
      </c>
      <c r="T157" s="15">
        <v>7015769</v>
      </c>
      <c r="U157" s="15">
        <v>1248511</v>
      </c>
      <c r="V157" s="15">
        <v>36058310</v>
      </c>
      <c r="W157" s="15">
        <v>4602106</v>
      </c>
      <c r="X157" s="15">
        <v>591</v>
      </c>
      <c r="Y157" s="2">
        <v>60</v>
      </c>
      <c r="Z157" s="80">
        <f t="shared" si="6"/>
        <v>0.10152284263959391</v>
      </c>
      <c r="AA157" s="6">
        <v>14059938</v>
      </c>
      <c r="AB157" s="15">
        <v>9166923</v>
      </c>
      <c r="AC157" s="23">
        <f t="shared" si="7"/>
        <v>0.6519888636777772</v>
      </c>
      <c r="AD157" s="15">
        <v>55256</v>
      </c>
      <c r="AE157" s="18">
        <v>335508</v>
      </c>
      <c r="AF157" s="8">
        <f t="shared" si="2"/>
        <v>181011299</v>
      </c>
    </row>
    <row r="158" spans="1:32" x14ac:dyDescent="0.15">
      <c r="A158" s="14">
        <v>41790</v>
      </c>
      <c r="B158" s="15">
        <v>94573374</v>
      </c>
      <c r="C158" s="15">
        <v>44760</v>
      </c>
      <c r="D158" s="15">
        <v>614465</v>
      </c>
      <c r="E158" s="15">
        <v>52812</v>
      </c>
      <c r="F158" s="15">
        <v>2001661</v>
      </c>
      <c r="G158" s="15">
        <v>1294905</v>
      </c>
      <c r="H158" s="23">
        <f t="shared" si="4"/>
        <v>0.64691523689575803</v>
      </c>
      <c r="I158" s="15">
        <v>3950331</v>
      </c>
      <c r="J158" s="15">
        <v>3357216</v>
      </c>
      <c r="K158" s="15">
        <v>16924391</v>
      </c>
      <c r="L158" s="15">
        <v>695126</v>
      </c>
      <c r="M158" s="19">
        <v>5553542</v>
      </c>
      <c r="N158" s="15">
        <v>6252047</v>
      </c>
      <c r="O158" s="20">
        <f t="shared" si="3"/>
        <v>1.1257764864297415</v>
      </c>
      <c r="P158" s="21">
        <v>10509702</v>
      </c>
      <c r="Q158" s="15">
        <v>9487332</v>
      </c>
      <c r="R158" s="23">
        <f t="shared" si="5"/>
        <v>0.90272131407722123</v>
      </c>
      <c r="S158" s="15">
        <v>300</v>
      </c>
      <c r="T158" s="15">
        <v>7789054</v>
      </c>
      <c r="U158" s="15">
        <v>1308189</v>
      </c>
      <c r="V158" s="15">
        <v>41818494</v>
      </c>
      <c r="W158" s="15">
        <v>5097198</v>
      </c>
      <c r="X158" s="15">
        <v>546</v>
      </c>
      <c r="Y158" s="2">
        <v>132</v>
      </c>
      <c r="Z158" s="80">
        <f t="shared" si="6"/>
        <v>0.24175824175824176</v>
      </c>
      <c r="AA158" s="6">
        <v>12193251</v>
      </c>
      <c r="AB158" s="15">
        <v>10143846</v>
      </c>
      <c r="AC158" s="23">
        <f t="shared" si="7"/>
        <v>0.83192300396342211</v>
      </c>
      <c r="AD158" s="15">
        <v>65441</v>
      </c>
      <c r="AE158" s="18">
        <v>381984</v>
      </c>
      <c r="AF158" s="8">
        <f t="shared" si="2"/>
        <v>203851397</v>
      </c>
    </row>
    <row r="159" spans="1:32" x14ac:dyDescent="0.15">
      <c r="A159" s="14">
        <v>41820</v>
      </c>
      <c r="B159" s="15">
        <v>83492555</v>
      </c>
      <c r="C159" s="15">
        <v>39480</v>
      </c>
      <c r="D159" s="15">
        <v>533763</v>
      </c>
      <c r="E159" s="15">
        <v>45582</v>
      </c>
      <c r="F159" s="15">
        <v>2703435</v>
      </c>
      <c r="G159" s="15">
        <v>1222846</v>
      </c>
      <c r="H159" s="23">
        <f t="shared" si="4"/>
        <v>0.45233046106157537</v>
      </c>
      <c r="I159" s="15">
        <v>3393114</v>
      </c>
      <c r="J159" s="15">
        <v>2830662</v>
      </c>
      <c r="K159" s="15">
        <v>15479218</v>
      </c>
      <c r="L159" s="15">
        <v>585912</v>
      </c>
      <c r="M159" s="19">
        <v>5460590</v>
      </c>
      <c r="N159" s="15">
        <v>5260015</v>
      </c>
      <c r="O159" s="20">
        <f t="shared" si="3"/>
        <v>0.96326862115632195</v>
      </c>
      <c r="P159" s="21">
        <v>10755795</v>
      </c>
      <c r="Q159" s="15">
        <v>8997576</v>
      </c>
      <c r="R159" s="23">
        <f t="shared" si="5"/>
        <v>0.83653286437683128</v>
      </c>
      <c r="S159" s="15">
        <v>216</v>
      </c>
      <c r="T159" s="15">
        <v>6690295</v>
      </c>
      <c r="U159" s="15">
        <v>1083051</v>
      </c>
      <c r="V159" s="15">
        <v>37899833</v>
      </c>
      <c r="W159" s="15">
        <v>4357092</v>
      </c>
      <c r="X159" s="15">
        <v>547</v>
      </c>
      <c r="Y159" s="2">
        <v>108</v>
      </c>
      <c r="Z159" s="80">
        <f t="shared" si="6"/>
        <v>0.19744058500914077</v>
      </c>
      <c r="AA159" s="6">
        <v>11356274</v>
      </c>
      <c r="AB159" s="15">
        <v>8985283</v>
      </c>
      <c r="AC159" s="23">
        <f t="shared" si="7"/>
        <v>0.79121752433940917</v>
      </c>
      <c r="AD159" s="15">
        <v>64344</v>
      </c>
      <c r="AE159" s="18">
        <v>320052</v>
      </c>
      <c r="AF159" s="8">
        <f t="shared" si="2"/>
        <v>181280997</v>
      </c>
    </row>
    <row r="160" spans="1:32" x14ac:dyDescent="0.15">
      <c r="A160" s="14">
        <v>41851</v>
      </c>
      <c r="B160" s="15">
        <v>102739915</v>
      </c>
      <c r="C160" s="15">
        <v>45660</v>
      </c>
      <c r="D160" s="15">
        <v>622313</v>
      </c>
      <c r="E160" s="15">
        <v>47112</v>
      </c>
      <c r="F160" s="15">
        <v>1139832</v>
      </c>
      <c r="G160" s="15">
        <v>1214801</v>
      </c>
      <c r="H160" s="23">
        <f t="shared" si="4"/>
        <v>1.065771973413626</v>
      </c>
      <c r="I160" s="15">
        <v>3387264</v>
      </c>
      <c r="J160" s="15">
        <v>3089475</v>
      </c>
      <c r="K160" s="15">
        <v>18764176</v>
      </c>
      <c r="L160" s="15">
        <v>681778</v>
      </c>
      <c r="M160" s="19">
        <v>5245318</v>
      </c>
      <c r="N160" s="15">
        <v>5633045</v>
      </c>
      <c r="O160" s="20">
        <f t="shared" si="3"/>
        <v>1.0739186832905079</v>
      </c>
      <c r="P160" s="21">
        <v>10733103</v>
      </c>
      <c r="Q160" s="15">
        <v>10158384</v>
      </c>
      <c r="R160" s="23">
        <f t="shared" si="5"/>
        <v>0.94645360246705912</v>
      </c>
      <c r="S160" s="15">
        <v>362</v>
      </c>
      <c r="T160" s="15">
        <v>7389802</v>
      </c>
      <c r="U160" s="15">
        <v>1201095</v>
      </c>
      <c r="V160" s="15">
        <v>48769883</v>
      </c>
      <c r="W160" s="15">
        <v>4916927</v>
      </c>
      <c r="X160" s="15">
        <v>571</v>
      </c>
      <c r="Y160" s="2">
        <v>72</v>
      </c>
      <c r="Z160" s="80">
        <f t="shared" si="6"/>
        <v>0.12609457092819615</v>
      </c>
      <c r="AA160" s="6">
        <v>8238219</v>
      </c>
      <c r="AB160" s="15">
        <v>8826739</v>
      </c>
      <c r="AC160" s="23">
        <f t="shared" si="7"/>
        <v>1.0714377707123348</v>
      </c>
      <c r="AD160" s="15">
        <v>76728</v>
      </c>
      <c r="AE160" s="18">
        <v>403260</v>
      </c>
      <c r="AF160" s="8">
        <f t="shared" si="2"/>
        <v>217968791</v>
      </c>
    </row>
    <row r="161" spans="1:32" x14ac:dyDescent="0.15">
      <c r="A161" s="14">
        <v>41882</v>
      </c>
      <c r="B161" s="15">
        <v>88867911</v>
      </c>
      <c r="C161" s="15">
        <v>39696</v>
      </c>
      <c r="D161" s="15">
        <v>531292</v>
      </c>
      <c r="E161" s="15">
        <v>39663</v>
      </c>
      <c r="F161" s="15">
        <v>1842212</v>
      </c>
      <c r="G161" s="15">
        <v>796319</v>
      </c>
      <c r="H161" s="23">
        <f t="shared" si="4"/>
        <v>0.43226241062375015</v>
      </c>
      <c r="I161" s="15">
        <v>2682310</v>
      </c>
      <c r="J161" s="15">
        <v>2534710</v>
      </c>
      <c r="K161" s="15">
        <v>16229491</v>
      </c>
      <c r="L161" s="15">
        <v>583826</v>
      </c>
      <c r="M161" s="19">
        <v>5314410</v>
      </c>
      <c r="N161" s="15">
        <v>4635938</v>
      </c>
      <c r="O161" s="20">
        <f t="shared" si="3"/>
        <v>0.87233352338265202</v>
      </c>
      <c r="P161" s="21">
        <v>9579900</v>
      </c>
      <c r="Q161" s="15">
        <v>8858316</v>
      </c>
      <c r="R161" s="23">
        <f t="shared" si="5"/>
        <v>0.92467729308239122</v>
      </c>
      <c r="S161" s="15">
        <v>156</v>
      </c>
      <c r="T161" s="15">
        <v>6252734</v>
      </c>
      <c r="U161" s="15">
        <v>1000172</v>
      </c>
      <c r="V161" s="15">
        <v>44743611</v>
      </c>
      <c r="W161" s="15">
        <v>4162285</v>
      </c>
      <c r="X161" s="15">
        <v>387</v>
      </c>
      <c r="Y161" s="2">
        <v>132</v>
      </c>
      <c r="Z161" s="80">
        <f t="shared" si="6"/>
        <v>0.34108527131782945</v>
      </c>
      <c r="AA161" s="6">
        <v>13522489</v>
      </c>
      <c r="AB161" s="15">
        <v>6432990</v>
      </c>
      <c r="AC161" s="23">
        <f t="shared" si="7"/>
        <v>0.4757252899225875</v>
      </c>
      <c r="AD161" s="15">
        <v>67650</v>
      </c>
      <c r="AE161" s="18">
        <v>306948</v>
      </c>
      <c r="AF161" s="8">
        <f t="shared" si="2"/>
        <v>188766150</v>
      </c>
    </row>
    <row r="162" spans="1:32" x14ac:dyDescent="0.15">
      <c r="A162" s="14">
        <v>41912</v>
      </c>
      <c r="B162" s="15">
        <v>89107028</v>
      </c>
      <c r="C162" s="15">
        <v>40657</v>
      </c>
      <c r="D162" s="15">
        <v>522301</v>
      </c>
      <c r="E162" s="15">
        <v>42252</v>
      </c>
      <c r="F162" s="15">
        <v>1779177</v>
      </c>
      <c r="G162" s="15">
        <v>862508</v>
      </c>
      <c r="H162" s="23">
        <f t="shared" si="4"/>
        <v>0.48477919847210255</v>
      </c>
      <c r="I162" s="15">
        <v>2939446</v>
      </c>
      <c r="J162" s="15">
        <v>2644418</v>
      </c>
      <c r="K162" s="15">
        <v>16835525</v>
      </c>
      <c r="L162" s="15">
        <v>619115</v>
      </c>
      <c r="M162" s="19">
        <v>5672256</v>
      </c>
      <c r="N162" s="15">
        <v>5015265</v>
      </c>
      <c r="O162" s="20">
        <f t="shared" si="3"/>
        <v>0.88417465643299598</v>
      </c>
      <c r="P162" s="21">
        <v>9650625</v>
      </c>
      <c r="Q162" s="15">
        <v>8504160</v>
      </c>
      <c r="R162" s="23">
        <f t="shared" si="5"/>
        <v>0.88120303089178165</v>
      </c>
      <c r="S162" s="15">
        <v>880</v>
      </c>
      <c r="T162" s="15">
        <v>6778985</v>
      </c>
      <c r="U162" s="15">
        <v>1024036</v>
      </c>
      <c r="V162" s="15">
        <v>43707797</v>
      </c>
      <c r="W162" s="15">
        <v>4288576</v>
      </c>
      <c r="X162" s="15">
        <v>400</v>
      </c>
      <c r="Y162" s="2">
        <v>134</v>
      </c>
      <c r="Z162" s="80">
        <f t="shared" si="6"/>
        <v>0.33500000000000002</v>
      </c>
      <c r="AA162" s="6">
        <v>12172813</v>
      </c>
      <c r="AB162" s="15">
        <v>7458498</v>
      </c>
      <c r="AC162" s="23">
        <f t="shared" si="7"/>
        <v>0.61271770132343284</v>
      </c>
      <c r="AD162" s="15">
        <v>62223</v>
      </c>
      <c r="AE162" s="18">
        <v>303516</v>
      </c>
      <c r="AF162" s="8">
        <f t="shared" si="2"/>
        <v>190757320</v>
      </c>
    </row>
    <row r="163" spans="1:32" x14ac:dyDescent="0.15">
      <c r="A163" s="14">
        <v>41943</v>
      </c>
      <c r="B163" s="15">
        <v>85112976</v>
      </c>
      <c r="C163" s="15">
        <v>40562</v>
      </c>
      <c r="D163" s="15">
        <v>507878</v>
      </c>
      <c r="E163" s="15">
        <v>48675</v>
      </c>
      <c r="F163" s="15">
        <v>1920185</v>
      </c>
      <c r="G163" s="15">
        <v>1249077</v>
      </c>
      <c r="H163" s="23">
        <f t="shared" si="4"/>
        <v>0.65049825928230876</v>
      </c>
      <c r="I163" s="15">
        <v>3363034</v>
      </c>
      <c r="J163" s="15">
        <v>2655904</v>
      </c>
      <c r="K163" s="15">
        <v>16054849</v>
      </c>
      <c r="L163" s="15">
        <v>637252</v>
      </c>
      <c r="M163" s="19">
        <v>6315827</v>
      </c>
      <c r="N163" s="15">
        <v>5111996</v>
      </c>
      <c r="O163" s="20">
        <f t="shared" si="3"/>
        <v>0.80939455751400413</v>
      </c>
      <c r="P163" s="21">
        <v>8926542</v>
      </c>
      <c r="Q163" s="15">
        <v>9500532</v>
      </c>
      <c r="R163" s="23">
        <f t="shared" si="5"/>
        <v>1.064301495472715</v>
      </c>
      <c r="S163" s="15">
        <v>148</v>
      </c>
      <c r="T163" s="15">
        <v>6980889</v>
      </c>
      <c r="U163" s="15">
        <v>1017057</v>
      </c>
      <c r="V163" s="15">
        <v>40610742</v>
      </c>
      <c r="W163" s="15">
        <v>4271713</v>
      </c>
      <c r="X163" s="15">
        <v>458</v>
      </c>
      <c r="Y163" s="2">
        <v>72</v>
      </c>
      <c r="Z163" s="80">
        <f t="shared" si="6"/>
        <v>0.15720524017467249</v>
      </c>
      <c r="AA163" s="6">
        <v>11654505</v>
      </c>
      <c r="AB163" s="15">
        <v>8617946</v>
      </c>
      <c r="AC163" s="23">
        <f t="shared" si="7"/>
        <v>0.73945191151404543</v>
      </c>
      <c r="AD163" s="15">
        <v>62993</v>
      </c>
      <c r="AE163" s="18">
        <v>354348</v>
      </c>
      <c r="AF163" s="8">
        <f t="shared" si="2"/>
        <v>186198643</v>
      </c>
    </row>
    <row r="164" spans="1:32" x14ac:dyDescent="0.15">
      <c r="A164" s="14">
        <v>41973</v>
      </c>
      <c r="B164" s="15">
        <v>59628200</v>
      </c>
      <c r="C164" s="15">
        <v>34188</v>
      </c>
      <c r="D164" s="15">
        <v>379333</v>
      </c>
      <c r="E164" s="15">
        <v>39360</v>
      </c>
      <c r="F164" s="15">
        <v>1622559</v>
      </c>
      <c r="G164" s="15">
        <v>900177</v>
      </c>
      <c r="H164" s="23">
        <f t="shared" si="4"/>
        <v>0.55478845453385672</v>
      </c>
      <c r="I164" s="15">
        <v>2643414</v>
      </c>
      <c r="J164" s="15">
        <v>1997818</v>
      </c>
      <c r="K164" s="15">
        <v>11428401</v>
      </c>
      <c r="L164" s="15">
        <v>470458</v>
      </c>
      <c r="M164" s="19">
        <v>5585245</v>
      </c>
      <c r="N164" s="15">
        <v>3821148</v>
      </c>
      <c r="O164" s="20">
        <f t="shared" si="3"/>
        <v>0.6841504714654415</v>
      </c>
      <c r="P164" s="21">
        <v>7495425</v>
      </c>
      <c r="Q164" s="15">
        <v>6617400</v>
      </c>
      <c r="R164" s="23">
        <f t="shared" si="5"/>
        <v>0.88285854371166417</v>
      </c>
      <c r="S164" s="15">
        <v>494</v>
      </c>
      <c r="T164" s="15">
        <v>5259617</v>
      </c>
      <c r="U164" s="15">
        <v>762436</v>
      </c>
      <c r="V164" s="15">
        <v>27237737</v>
      </c>
      <c r="W164" s="15">
        <v>3204923</v>
      </c>
      <c r="X164" s="15">
        <v>332</v>
      </c>
      <c r="Y164" s="2">
        <v>72</v>
      </c>
      <c r="Z164" s="80">
        <f t="shared" si="6"/>
        <v>0.21686746987951808</v>
      </c>
      <c r="AA164" s="6">
        <v>11664371</v>
      </c>
      <c r="AB164" s="15">
        <v>6456775</v>
      </c>
      <c r="AC164" s="23">
        <f t="shared" si="7"/>
        <v>0.55354677933340768</v>
      </c>
      <c r="AD164" s="15">
        <v>47086</v>
      </c>
      <c r="AE164" s="18">
        <v>203724</v>
      </c>
      <c r="AF164" s="8">
        <f t="shared" si="2"/>
        <v>131132761</v>
      </c>
    </row>
    <row r="165" spans="1:32" x14ac:dyDescent="0.15">
      <c r="A165" s="14">
        <v>42004</v>
      </c>
      <c r="B165" s="15">
        <v>61841536</v>
      </c>
      <c r="C165" s="15">
        <v>33120</v>
      </c>
      <c r="D165" s="15">
        <v>358437</v>
      </c>
      <c r="E165" s="15">
        <v>38844</v>
      </c>
      <c r="F165" s="15">
        <v>1455541</v>
      </c>
      <c r="G165" s="15">
        <v>996735</v>
      </c>
      <c r="H165" s="23">
        <f t="shared" si="4"/>
        <v>0.68478661885855496</v>
      </c>
      <c r="I165" s="15">
        <v>2934822</v>
      </c>
      <c r="J165" s="15">
        <v>2238857</v>
      </c>
      <c r="K165" s="15">
        <v>12282230</v>
      </c>
      <c r="L165" s="15">
        <v>520027</v>
      </c>
      <c r="M165" s="19">
        <v>6330430</v>
      </c>
      <c r="N165" s="15">
        <v>4130142</v>
      </c>
      <c r="O165" s="20">
        <f t="shared" si="3"/>
        <v>0.65242677037736774</v>
      </c>
      <c r="P165" s="21">
        <v>9418650</v>
      </c>
      <c r="Q165" s="15">
        <v>7304184</v>
      </c>
      <c r="R165" s="23">
        <f t="shared" si="5"/>
        <v>0.77550222165596983</v>
      </c>
      <c r="S165" s="15">
        <v>516</v>
      </c>
      <c r="T165" s="15">
        <v>5656831</v>
      </c>
      <c r="U165" s="15">
        <v>819202</v>
      </c>
      <c r="V165" s="15">
        <v>27510577</v>
      </c>
      <c r="W165" s="15">
        <v>3414779</v>
      </c>
      <c r="X165" s="15">
        <v>522</v>
      </c>
      <c r="Y165" s="2">
        <v>28</v>
      </c>
      <c r="Z165" s="80">
        <f t="shared" si="6"/>
        <v>5.3639846743295021E-2</v>
      </c>
      <c r="AA165" s="6">
        <v>13790169</v>
      </c>
      <c r="AB165" s="15">
        <v>7140375</v>
      </c>
      <c r="AC165" s="23">
        <f t="shared" si="7"/>
        <v>0.51778734546327898</v>
      </c>
      <c r="AD165" s="15">
        <v>48201</v>
      </c>
      <c r="AE165" s="18">
        <v>261708</v>
      </c>
      <c r="AF165" s="8">
        <f t="shared" si="2"/>
        <v>137531151</v>
      </c>
    </row>
    <row r="166" spans="1:32" x14ac:dyDescent="0.15">
      <c r="A166" s="14">
        <v>42035</v>
      </c>
      <c r="B166" s="15">
        <v>71770888</v>
      </c>
      <c r="C166" s="15">
        <v>39121</v>
      </c>
      <c r="D166" s="15">
        <v>367956</v>
      </c>
      <c r="E166" s="15">
        <v>40056</v>
      </c>
      <c r="F166" s="15">
        <v>917875</v>
      </c>
      <c r="G166" s="15">
        <v>774844</v>
      </c>
      <c r="H166" s="23">
        <f t="shared" si="4"/>
        <v>0.84417159199237368</v>
      </c>
      <c r="I166" s="15">
        <v>3144127</v>
      </c>
      <c r="J166" s="15">
        <v>2599844</v>
      </c>
      <c r="K166" s="15">
        <v>14207539</v>
      </c>
      <c r="L166" s="15">
        <v>618415</v>
      </c>
      <c r="M166" s="19">
        <v>5404469</v>
      </c>
      <c r="N166" s="15">
        <v>4711826</v>
      </c>
      <c r="O166" s="20">
        <f t="shared" si="3"/>
        <v>0.87183884300196746</v>
      </c>
      <c r="P166" s="21">
        <v>6652245</v>
      </c>
      <c r="Q166" s="15">
        <v>7444872</v>
      </c>
      <c r="R166" s="23">
        <f t="shared" si="5"/>
        <v>1.1191518051424745</v>
      </c>
      <c r="S166" s="15">
        <v>301</v>
      </c>
      <c r="T166" s="15">
        <v>5969747</v>
      </c>
      <c r="U166" s="15">
        <v>1029100</v>
      </c>
      <c r="V166" s="15">
        <v>29264175</v>
      </c>
      <c r="W166" s="15">
        <v>4164695</v>
      </c>
      <c r="X166" s="15">
        <v>421</v>
      </c>
      <c r="Y166" s="2">
        <v>132</v>
      </c>
      <c r="Z166" s="80">
        <f t="shared" si="6"/>
        <v>0.31353919239904987</v>
      </c>
      <c r="AA166" s="6">
        <v>10997841</v>
      </c>
      <c r="AB166" s="15">
        <v>7097295</v>
      </c>
      <c r="AC166" s="23">
        <f t="shared" si="7"/>
        <v>0.64533529808259638</v>
      </c>
      <c r="AD166" s="15">
        <v>48471</v>
      </c>
      <c r="AE166" s="18">
        <v>305520</v>
      </c>
      <c r="AF166" s="8">
        <f t="shared" si="2"/>
        <v>153598924</v>
      </c>
    </row>
    <row r="167" spans="1:32" x14ac:dyDescent="0.15">
      <c r="A167" s="14">
        <v>42063</v>
      </c>
      <c r="B167" s="15">
        <v>57518003</v>
      </c>
      <c r="C167" s="15">
        <v>32964</v>
      </c>
      <c r="D167" s="15">
        <v>376231</v>
      </c>
      <c r="E167" s="15">
        <v>42772</v>
      </c>
      <c r="F167" s="15">
        <v>590728</v>
      </c>
      <c r="G167" s="15">
        <v>822484</v>
      </c>
      <c r="H167" s="23">
        <f t="shared" si="4"/>
        <v>1.3923226933546404</v>
      </c>
      <c r="I167" s="15">
        <v>2692416</v>
      </c>
      <c r="J167" s="15">
        <v>2135333</v>
      </c>
      <c r="K167" s="15">
        <v>11141967</v>
      </c>
      <c r="L167" s="15">
        <v>484687</v>
      </c>
      <c r="M167" s="19">
        <v>5285903</v>
      </c>
      <c r="N167" s="15">
        <v>3969840</v>
      </c>
      <c r="O167" s="20">
        <f t="shared" si="3"/>
        <v>0.75102399722431534</v>
      </c>
      <c r="P167" s="21">
        <v>7099983</v>
      </c>
      <c r="Q167" s="15">
        <v>6366972</v>
      </c>
      <c r="R167" s="23">
        <f t="shared" si="5"/>
        <v>0.89675876688718836</v>
      </c>
      <c r="S167" s="15">
        <v>385</v>
      </c>
      <c r="T167" s="15">
        <v>5305402</v>
      </c>
      <c r="U167" s="15">
        <v>823403</v>
      </c>
      <c r="V167" s="15">
        <v>25431972</v>
      </c>
      <c r="W167" s="15">
        <v>3385654</v>
      </c>
      <c r="X167" s="15">
        <v>504</v>
      </c>
      <c r="Z167" s="80">
        <f t="shared" si="6"/>
        <v>0</v>
      </c>
      <c r="AA167" s="6">
        <v>12396168</v>
      </c>
      <c r="AB167" s="15">
        <v>6655254</v>
      </c>
      <c r="AC167" s="23">
        <f t="shared" si="7"/>
        <v>0.53687994547992568</v>
      </c>
      <c r="AD167" s="15">
        <v>45828</v>
      </c>
      <c r="AE167" s="18">
        <v>231084</v>
      </c>
      <c r="AF167" s="8">
        <f t="shared" si="2"/>
        <v>127462651</v>
      </c>
    </row>
    <row r="168" spans="1:32" x14ac:dyDescent="0.15">
      <c r="A168" s="14">
        <v>42094</v>
      </c>
      <c r="B168" s="15">
        <v>78335425</v>
      </c>
      <c r="C168" s="15">
        <v>38652</v>
      </c>
      <c r="D168" s="15">
        <v>489431</v>
      </c>
      <c r="E168" s="15">
        <v>39336</v>
      </c>
      <c r="F168" s="15">
        <v>940692</v>
      </c>
      <c r="G168" s="15">
        <v>815589</v>
      </c>
      <c r="H168" s="23">
        <f t="shared" si="4"/>
        <v>0.86700960569453123</v>
      </c>
      <c r="I168" s="15">
        <v>3537475</v>
      </c>
      <c r="J168" s="15">
        <v>2853340</v>
      </c>
      <c r="K168" s="15">
        <v>14598872</v>
      </c>
      <c r="L168" s="15">
        <v>630854</v>
      </c>
      <c r="M168" s="19">
        <v>5511129</v>
      </c>
      <c r="N168" s="15">
        <v>5446831</v>
      </c>
      <c r="O168" s="20">
        <f t="shared" si="3"/>
        <v>0.98833306206405258</v>
      </c>
      <c r="P168" s="21">
        <v>9189441</v>
      </c>
      <c r="Q168" s="15">
        <v>7713588</v>
      </c>
      <c r="R168" s="23">
        <f t="shared" si="5"/>
        <v>0.83939686864522012</v>
      </c>
      <c r="S168" s="15">
        <v>382</v>
      </c>
      <c r="T168" s="15">
        <v>7269214</v>
      </c>
      <c r="U168" s="15">
        <v>1089269</v>
      </c>
      <c r="V168" s="15">
        <v>35245366</v>
      </c>
      <c r="W168" s="15">
        <v>4509571</v>
      </c>
      <c r="X168" s="15">
        <v>557</v>
      </c>
      <c r="Y168" s="2">
        <v>128</v>
      </c>
      <c r="Z168" s="80">
        <f t="shared" si="6"/>
        <v>0.22980251346499103</v>
      </c>
      <c r="AA168" s="6">
        <v>14601322</v>
      </c>
      <c r="AB168" s="15">
        <v>9428890</v>
      </c>
      <c r="AC168" s="23">
        <f t="shared" si="7"/>
        <v>0.64575591169073598</v>
      </c>
      <c r="AD168" s="15">
        <v>57269</v>
      </c>
      <c r="AE168" s="18">
        <v>284316</v>
      </c>
      <c r="AF168" s="8">
        <f t="shared" si="2"/>
        <v>172383798</v>
      </c>
    </row>
    <row r="169" spans="1:32" x14ac:dyDescent="0.15">
      <c r="A169" s="14">
        <v>42124</v>
      </c>
      <c r="B169" s="15">
        <v>88346581</v>
      </c>
      <c r="C169" s="15">
        <v>43800</v>
      </c>
      <c r="D169" s="15">
        <v>545735</v>
      </c>
      <c r="E169" s="15">
        <v>46793</v>
      </c>
      <c r="F169" s="15">
        <v>852230</v>
      </c>
      <c r="G169" s="15">
        <v>733377</v>
      </c>
      <c r="H169" s="23">
        <f t="shared" si="4"/>
        <v>0.8605388216795935</v>
      </c>
      <c r="I169" s="15">
        <v>3751042</v>
      </c>
      <c r="J169" s="15">
        <v>3135078</v>
      </c>
      <c r="K169" s="15">
        <v>16335455</v>
      </c>
      <c r="L169" s="15">
        <v>672923</v>
      </c>
      <c r="M169" s="19">
        <v>5920207</v>
      </c>
      <c r="N169" s="15">
        <v>6145619</v>
      </c>
      <c r="O169" s="20">
        <f t="shared" si="3"/>
        <v>1.0380750200119693</v>
      </c>
      <c r="P169" s="21">
        <v>8324781</v>
      </c>
      <c r="Q169" s="15">
        <v>8274612</v>
      </c>
      <c r="R169" s="23">
        <f t="shared" si="5"/>
        <v>0.99397353515966369</v>
      </c>
      <c r="S169" s="15">
        <v>411</v>
      </c>
      <c r="T169" s="15">
        <v>7852082</v>
      </c>
      <c r="U169" s="15">
        <v>1204520</v>
      </c>
      <c r="V169" s="15">
        <v>39772245</v>
      </c>
      <c r="W169" s="15">
        <v>4997189</v>
      </c>
      <c r="X169" s="15">
        <v>641</v>
      </c>
      <c r="Y169" s="2">
        <v>96</v>
      </c>
      <c r="Z169" s="80">
        <f t="shared" si="6"/>
        <v>0.14976599063962559</v>
      </c>
      <c r="AA169" s="6">
        <v>11735588</v>
      </c>
      <c r="AB169" s="15">
        <v>9736376</v>
      </c>
      <c r="AC169" s="23">
        <f t="shared" si="7"/>
        <v>0.8296453488312644</v>
      </c>
      <c r="AD169" s="15">
        <v>61487</v>
      </c>
      <c r="AE169" s="18">
        <v>330264</v>
      </c>
      <c r="AF169" s="8">
        <f t="shared" si="2"/>
        <v>191985685</v>
      </c>
    </row>
    <row r="170" spans="1:32" x14ac:dyDescent="0.15">
      <c r="A170" s="14">
        <v>42155</v>
      </c>
      <c r="B170" s="15">
        <v>85023907</v>
      </c>
      <c r="C170" s="15">
        <v>40156</v>
      </c>
      <c r="D170" s="15">
        <v>527170</v>
      </c>
      <c r="E170" s="15">
        <v>44629</v>
      </c>
      <c r="F170" s="15">
        <v>1198935</v>
      </c>
      <c r="G170" s="15">
        <v>738000</v>
      </c>
      <c r="H170" s="23">
        <f t="shared" si="4"/>
        <v>0.61554629733888822</v>
      </c>
      <c r="I170" s="15">
        <v>3616176</v>
      </c>
      <c r="J170" s="15">
        <v>2867053</v>
      </c>
      <c r="K170" s="15">
        <v>15366376</v>
      </c>
      <c r="L170" s="15">
        <v>607751</v>
      </c>
      <c r="M170" s="19">
        <v>5223818</v>
      </c>
      <c r="N170" s="15">
        <v>5466656</v>
      </c>
      <c r="O170" s="20">
        <f t="shared" si="3"/>
        <v>1.0464866884719184</v>
      </c>
      <c r="P170" s="21">
        <v>8709543</v>
      </c>
      <c r="Q170" s="15">
        <v>8377212</v>
      </c>
      <c r="R170" s="23">
        <f t="shared" si="5"/>
        <v>0.96184288888636293</v>
      </c>
      <c r="S170" s="15">
        <v>194</v>
      </c>
      <c r="T170" s="15">
        <v>7200981</v>
      </c>
      <c r="U170" s="15">
        <v>1068463</v>
      </c>
      <c r="V170" s="15">
        <v>38619679</v>
      </c>
      <c r="W170" s="15">
        <v>4581485</v>
      </c>
      <c r="X170" s="15">
        <v>480</v>
      </c>
      <c r="Y170" s="2">
        <v>24</v>
      </c>
      <c r="Z170" s="80">
        <f t="shared" si="6"/>
        <v>0.05</v>
      </c>
      <c r="AA170" s="6">
        <v>12293144</v>
      </c>
      <c r="AB170" s="15">
        <v>9312535</v>
      </c>
      <c r="AC170" s="23">
        <f t="shared" si="7"/>
        <v>0.75753891762758163</v>
      </c>
      <c r="AD170" s="15">
        <v>65961</v>
      </c>
      <c r="AE170" s="18">
        <v>326232</v>
      </c>
      <c r="AF170" s="8">
        <f t="shared" si="2"/>
        <v>183850640</v>
      </c>
    </row>
    <row r="171" spans="1:32" x14ac:dyDescent="0.15">
      <c r="A171" s="14">
        <v>42185</v>
      </c>
      <c r="B171" s="15">
        <v>90053633</v>
      </c>
      <c r="C171" s="15">
        <v>47212</v>
      </c>
      <c r="D171" s="15">
        <v>562799</v>
      </c>
      <c r="E171" s="15">
        <v>43141</v>
      </c>
      <c r="F171" s="15">
        <v>1487260</v>
      </c>
      <c r="G171" s="15">
        <v>707509</v>
      </c>
      <c r="H171" s="23">
        <f t="shared" si="4"/>
        <v>0.47571305622419752</v>
      </c>
      <c r="I171" s="15">
        <v>3694245</v>
      </c>
      <c r="J171" s="15">
        <v>2870179</v>
      </c>
      <c r="K171" s="15">
        <v>16754055</v>
      </c>
      <c r="L171" s="15">
        <v>625301</v>
      </c>
      <c r="M171" s="19">
        <v>5652454</v>
      </c>
      <c r="N171" s="15">
        <v>5574661</v>
      </c>
      <c r="O171" s="20">
        <f t="shared" si="3"/>
        <v>0.98623730507139018</v>
      </c>
      <c r="P171" s="21">
        <v>10409724</v>
      </c>
      <c r="Q171" s="15">
        <v>8229528</v>
      </c>
      <c r="R171" s="23">
        <f t="shared" si="5"/>
        <v>0.79056159414024807</v>
      </c>
      <c r="S171" s="15">
        <v>294</v>
      </c>
      <c r="T171" s="15">
        <v>7418494</v>
      </c>
      <c r="U171" s="15">
        <v>1058438</v>
      </c>
      <c r="V171" s="15">
        <v>43353034</v>
      </c>
      <c r="W171" s="15">
        <v>4520867</v>
      </c>
      <c r="X171" s="15">
        <v>636</v>
      </c>
      <c r="Y171" s="2">
        <v>72</v>
      </c>
      <c r="Z171" s="80">
        <f t="shared" si="6"/>
        <v>0.11320754716981132</v>
      </c>
      <c r="AA171" s="6">
        <v>12628434</v>
      </c>
      <c r="AB171" s="15">
        <v>9802879</v>
      </c>
      <c r="AC171" s="23">
        <f t="shared" si="7"/>
        <v>0.77625452213631552</v>
      </c>
      <c r="AD171" s="15">
        <v>65059</v>
      </c>
      <c r="AE171" s="18">
        <v>350352</v>
      </c>
      <c r="AF171" s="8">
        <f t="shared" si="2"/>
        <v>195731752</v>
      </c>
    </row>
    <row r="172" spans="1:32" x14ac:dyDescent="0.15">
      <c r="A172" s="14">
        <v>42216</v>
      </c>
      <c r="B172" s="15">
        <v>100158309</v>
      </c>
      <c r="C172" s="15">
        <v>44868</v>
      </c>
      <c r="D172" s="15">
        <v>567533</v>
      </c>
      <c r="E172" s="15">
        <v>39425</v>
      </c>
      <c r="F172" s="15">
        <v>342126</v>
      </c>
      <c r="G172" s="15">
        <v>593894</v>
      </c>
      <c r="H172" s="23">
        <f t="shared" si="4"/>
        <v>1.7358926243547699</v>
      </c>
      <c r="I172" s="15">
        <v>3378436</v>
      </c>
      <c r="J172" s="15">
        <v>2827467</v>
      </c>
      <c r="K172" s="15">
        <v>18237006</v>
      </c>
      <c r="L172" s="15">
        <v>660801</v>
      </c>
      <c r="M172" s="19">
        <v>5473411</v>
      </c>
      <c r="N172" s="15">
        <v>5465964</v>
      </c>
      <c r="O172" s="20">
        <f t="shared" si="3"/>
        <v>0.99863942247348136</v>
      </c>
      <c r="P172" s="21">
        <v>9181554</v>
      </c>
      <c r="Q172" s="15">
        <v>8714580</v>
      </c>
      <c r="R172" s="23">
        <f t="shared" si="5"/>
        <v>0.94913998218602214</v>
      </c>
      <c r="S172" s="15">
        <v>228</v>
      </c>
      <c r="T172" s="15">
        <v>7434976</v>
      </c>
      <c r="U172" s="15">
        <v>1069043</v>
      </c>
      <c r="V172" s="15">
        <v>50258468</v>
      </c>
      <c r="W172" s="15">
        <v>4731827</v>
      </c>
      <c r="X172" s="15">
        <v>653</v>
      </c>
      <c r="Y172" s="2">
        <v>60</v>
      </c>
      <c r="Z172" s="80">
        <f t="shared" si="6"/>
        <v>9.1883614088820828E-2</v>
      </c>
      <c r="AA172" s="6">
        <v>11639858</v>
      </c>
      <c r="AB172" s="15">
        <v>8567196</v>
      </c>
      <c r="AC172" s="23">
        <f t="shared" si="7"/>
        <v>0.73602238102904693</v>
      </c>
      <c r="AD172" s="15">
        <v>69177</v>
      </c>
      <c r="AE172" s="18">
        <v>388860</v>
      </c>
      <c r="AF172" s="8">
        <f t="shared" si="2"/>
        <v>213208118</v>
      </c>
    </row>
    <row r="173" spans="1:32" x14ac:dyDescent="0.15">
      <c r="A173" s="22">
        <v>42247</v>
      </c>
      <c r="B173" s="15">
        <v>93656707</v>
      </c>
      <c r="C173" s="15">
        <v>45578</v>
      </c>
      <c r="D173" s="15">
        <v>539290</v>
      </c>
      <c r="E173" s="15">
        <v>42456</v>
      </c>
      <c r="F173" s="15">
        <v>693941</v>
      </c>
      <c r="G173" s="15">
        <v>492148</v>
      </c>
      <c r="H173" s="23">
        <f t="shared" si="4"/>
        <v>0.70920726690021196</v>
      </c>
      <c r="I173" s="15">
        <v>3007115</v>
      </c>
      <c r="J173" s="15">
        <v>2582957</v>
      </c>
      <c r="K173" s="15">
        <v>17036302</v>
      </c>
      <c r="L173" s="15">
        <v>611672</v>
      </c>
      <c r="M173" s="3">
        <v>5171566</v>
      </c>
      <c r="N173" s="15">
        <v>5003641</v>
      </c>
      <c r="O173" s="23">
        <f t="shared" si="3"/>
        <v>0.96752917781577186</v>
      </c>
      <c r="P173" s="15">
        <v>8003832</v>
      </c>
      <c r="Q173" s="15">
        <v>7855632</v>
      </c>
      <c r="R173" s="23">
        <f t="shared" si="5"/>
        <v>0.98148386922664044</v>
      </c>
      <c r="S173" s="15">
        <v>516</v>
      </c>
      <c r="T173" s="15">
        <v>6883126</v>
      </c>
      <c r="U173" s="15">
        <v>998513</v>
      </c>
      <c r="V173" s="15">
        <v>48082725</v>
      </c>
      <c r="W173" s="15">
        <v>4449734</v>
      </c>
      <c r="X173" s="15">
        <v>482</v>
      </c>
      <c r="Y173" s="2">
        <v>74</v>
      </c>
      <c r="Z173" s="80">
        <f t="shared" si="6"/>
        <v>0.15352697095435686</v>
      </c>
      <c r="AA173" s="6">
        <v>12099595</v>
      </c>
      <c r="AB173" s="15">
        <v>7022013</v>
      </c>
      <c r="AC173" s="23">
        <f t="shared" si="7"/>
        <v>0.58035107786665585</v>
      </c>
      <c r="AD173" s="15">
        <v>59551</v>
      </c>
      <c r="AE173" s="18">
        <v>316656</v>
      </c>
      <c r="AF173" s="8">
        <f t="shared" si="2"/>
        <v>198686406</v>
      </c>
    </row>
    <row r="174" spans="1:32" x14ac:dyDescent="0.15">
      <c r="A174" s="22">
        <v>42277</v>
      </c>
      <c r="B174" s="15">
        <v>89269586</v>
      </c>
      <c r="C174" s="15">
        <v>42936</v>
      </c>
      <c r="D174" s="15">
        <v>508791</v>
      </c>
      <c r="E174" s="15">
        <v>45510</v>
      </c>
      <c r="F174" s="15">
        <v>594445</v>
      </c>
      <c r="G174" s="15">
        <v>478897</v>
      </c>
      <c r="H174" s="23">
        <f t="shared" si="4"/>
        <v>0.8056203685790948</v>
      </c>
      <c r="I174" s="15">
        <v>3131891</v>
      </c>
      <c r="J174" s="15">
        <v>2524614</v>
      </c>
      <c r="K174" s="15">
        <v>16357250</v>
      </c>
      <c r="L174" s="15">
        <v>633205</v>
      </c>
      <c r="M174" s="3">
        <v>5373296</v>
      </c>
      <c r="N174" s="15">
        <v>5018969</v>
      </c>
      <c r="O174" s="23">
        <f t="shared" si="3"/>
        <v>0.93405779246108911</v>
      </c>
      <c r="P174" s="15">
        <v>8586550</v>
      </c>
      <c r="Q174" s="15">
        <v>7877736</v>
      </c>
      <c r="R174" s="23">
        <f t="shared" si="5"/>
        <v>0.91745066412004816</v>
      </c>
      <c r="S174" s="15">
        <v>204</v>
      </c>
      <c r="T174" s="15">
        <v>6844263</v>
      </c>
      <c r="U174" s="15">
        <v>959146</v>
      </c>
      <c r="V174" s="15">
        <v>44803620</v>
      </c>
      <c r="W174" s="15">
        <v>4280714</v>
      </c>
      <c r="X174" s="15">
        <v>663</v>
      </c>
      <c r="Y174" s="2">
        <v>49</v>
      </c>
      <c r="Z174" s="80">
        <f t="shared" si="6"/>
        <v>7.3906485671191555E-2</v>
      </c>
      <c r="AA174" s="6">
        <v>13911046</v>
      </c>
      <c r="AB174" s="15">
        <v>7558310</v>
      </c>
      <c r="AC174" s="23">
        <f t="shared" si="7"/>
        <v>0.54333153667955669</v>
      </c>
      <c r="AD174" s="15">
        <v>62435</v>
      </c>
      <c r="AE174" s="18">
        <v>291804</v>
      </c>
      <c r="AF174" s="8">
        <f t="shared" si="2"/>
        <v>190689930</v>
      </c>
    </row>
    <row r="175" spans="1:32" x14ac:dyDescent="0.15">
      <c r="A175" s="22">
        <v>42308</v>
      </c>
      <c r="B175" s="15">
        <v>82859165</v>
      </c>
      <c r="C175" s="15">
        <v>46188</v>
      </c>
      <c r="D175" s="15">
        <v>466551</v>
      </c>
      <c r="E175" s="15">
        <v>43008</v>
      </c>
      <c r="F175" s="15">
        <v>472719</v>
      </c>
      <c r="G175" s="15">
        <v>504425</v>
      </c>
      <c r="H175" s="23">
        <f t="shared" si="4"/>
        <v>1.067071558367656</v>
      </c>
      <c r="I175" s="15">
        <v>3415377</v>
      </c>
      <c r="J175" s="15">
        <v>2470495</v>
      </c>
      <c r="K175" s="15">
        <v>15347109</v>
      </c>
      <c r="L175" s="15">
        <v>607944</v>
      </c>
      <c r="M175" s="3">
        <v>6098544</v>
      </c>
      <c r="N175" s="15">
        <v>5030780</v>
      </c>
      <c r="O175" s="23">
        <f t="shared" si="3"/>
        <v>0.82491493051456222</v>
      </c>
      <c r="P175" s="15">
        <v>7281913</v>
      </c>
      <c r="Q175" s="15">
        <v>8047020</v>
      </c>
      <c r="R175" s="23">
        <f t="shared" si="5"/>
        <v>1.1050695057741009</v>
      </c>
      <c r="S175" s="15">
        <v>108</v>
      </c>
      <c r="T175" s="15">
        <v>6902048</v>
      </c>
      <c r="U175" s="15">
        <v>926895</v>
      </c>
      <c r="V175" s="15">
        <v>40334853</v>
      </c>
      <c r="W175" s="15">
        <v>4187624</v>
      </c>
      <c r="X175" s="15">
        <v>621</v>
      </c>
      <c r="Y175" s="2">
        <v>132</v>
      </c>
      <c r="Z175" s="80">
        <f t="shared" si="6"/>
        <v>0.21256038647342995</v>
      </c>
      <c r="AA175" s="6">
        <v>12196625</v>
      </c>
      <c r="AB175" s="15">
        <v>8474041</v>
      </c>
      <c r="AC175" s="23">
        <f t="shared" si="7"/>
        <v>0.69478572965881957</v>
      </c>
      <c r="AD175" s="15">
        <v>61324</v>
      </c>
      <c r="AE175" s="18">
        <v>269988</v>
      </c>
      <c r="AF175" s="8">
        <f t="shared" si="2"/>
        <v>179995075</v>
      </c>
    </row>
    <row r="176" spans="1:32" x14ac:dyDescent="0.15">
      <c r="A176" s="22">
        <v>42338</v>
      </c>
      <c r="B176" s="15">
        <v>68326002</v>
      </c>
      <c r="C176" s="15">
        <v>37847</v>
      </c>
      <c r="D176" s="15">
        <v>378897</v>
      </c>
      <c r="E176" s="15">
        <v>38021</v>
      </c>
      <c r="F176" s="15">
        <v>327522</v>
      </c>
      <c r="G176" s="15">
        <v>497063</v>
      </c>
      <c r="H176" s="23">
        <f t="shared" si="4"/>
        <v>1.5176476694695318</v>
      </c>
      <c r="I176" s="15">
        <v>3104879</v>
      </c>
      <c r="J176" s="15">
        <v>2149138</v>
      </c>
      <c r="K176" s="15">
        <v>12585590</v>
      </c>
      <c r="L176" s="15">
        <v>524087</v>
      </c>
      <c r="M176" s="3">
        <v>5515025</v>
      </c>
      <c r="N176" s="15">
        <v>4406838</v>
      </c>
      <c r="O176" s="23">
        <f t="shared" si="3"/>
        <v>0.79906038503905241</v>
      </c>
      <c r="P176" s="15">
        <v>7551796</v>
      </c>
      <c r="Q176" s="15">
        <v>6562128</v>
      </c>
      <c r="R176" s="23">
        <f t="shared" si="5"/>
        <v>0.86894932013523674</v>
      </c>
      <c r="S176" s="15">
        <v>168</v>
      </c>
      <c r="T176" s="15">
        <v>6088357</v>
      </c>
      <c r="U176" s="15">
        <v>811530</v>
      </c>
      <c r="V176" s="15">
        <v>31867440</v>
      </c>
      <c r="W176" s="15">
        <v>3628256</v>
      </c>
      <c r="X176" s="15">
        <v>542</v>
      </c>
      <c r="Y176" s="2">
        <v>108</v>
      </c>
      <c r="Z176" s="80">
        <f t="shared" si="6"/>
        <v>0.19926199261992619</v>
      </c>
      <c r="AA176" s="6">
        <v>12505244</v>
      </c>
      <c r="AB176" s="15">
        <v>7539339</v>
      </c>
      <c r="AC176" s="23">
        <f t="shared" si="7"/>
        <v>0.6028941938278054</v>
      </c>
      <c r="AD176" s="15">
        <v>54932</v>
      </c>
      <c r="AE176" s="18">
        <v>243888</v>
      </c>
      <c r="AF176" s="8">
        <f t="shared" si="2"/>
        <v>148844508</v>
      </c>
    </row>
    <row r="177" spans="1:32" x14ac:dyDescent="0.15">
      <c r="A177" s="22">
        <v>42369</v>
      </c>
      <c r="B177" s="15">
        <v>62176939</v>
      </c>
      <c r="C177" s="15">
        <v>37548</v>
      </c>
      <c r="D177" s="15">
        <v>342952</v>
      </c>
      <c r="E177" s="15">
        <v>34687</v>
      </c>
      <c r="F177" s="15">
        <v>566024</v>
      </c>
      <c r="G177" s="15">
        <v>332605</v>
      </c>
      <c r="H177" s="23">
        <f t="shared" si="4"/>
        <v>0.5876164261586081</v>
      </c>
      <c r="I177" s="15">
        <v>3046284</v>
      </c>
      <c r="J177" s="15">
        <v>2039114</v>
      </c>
      <c r="K177" s="15">
        <v>11868502</v>
      </c>
      <c r="L177" s="15">
        <v>497572</v>
      </c>
      <c r="M177" s="3">
        <v>6084826</v>
      </c>
      <c r="N177" s="15">
        <v>4085176</v>
      </c>
      <c r="O177" s="23">
        <f t="shared" si="3"/>
        <v>0.67137104660018221</v>
      </c>
      <c r="P177" s="15">
        <v>8325403</v>
      </c>
      <c r="Q177" s="15">
        <v>6092052</v>
      </c>
      <c r="R177" s="23">
        <f t="shared" si="5"/>
        <v>0.7317425955236041</v>
      </c>
      <c r="S177" s="15">
        <v>96</v>
      </c>
      <c r="T177" s="15">
        <v>5830416</v>
      </c>
      <c r="U177" s="15">
        <v>741505</v>
      </c>
      <c r="V177" s="15">
        <v>27932035</v>
      </c>
      <c r="W177" s="15">
        <v>3326592</v>
      </c>
      <c r="X177" s="15">
        <v>626</v>
      </c>
      <c r="Y177" s="2">
        <v>216</v>
      </c>
      <c r="Z177" s="80">
        <f t="shared" si="6"/>
        <v>0.34504792332268369</v>
      </c>
      <c r="AA177" s="6">
        <v>14545885</v>
      </c>
      <c r="AB177" s="15">
        <v>7146082</v>
      </c>
      <c r="AC177" s="23">
        <f t="shared" si="7"/>
        <v>0.49127859872396901</v>
      </c>
      <c r="AD177" s="15">
        <v>50714</v>
      </c>
      <c r="AE177" s="18">
        <v>176304</v>
      </c>
      <c r="AF177" s="8">
        <f t="shared" si="2"/>
        <v>135757391</v>
      </c>
    </row>
    <row r="178" spans="1:32" x14ac:dyDescent="0.15">
      <c r="A178" s="14">
        <v>42400</v>
      </c>
      <c r="B178" s="15">
        <v>70748327</v>
      </c>
      <c r="C178" s="15">
        <v>42325</v>
      </c>
      <c r="D178" s="15">
        <v>342582</v>
      </c>
      <c r="E178" s="15">
        <v>38016</v>
      </c>
      <c r="F178" s="15">
        <v>748170</v>
      </c>
      <c r="G178" s="15">
        <v>300329</v>
      </c>
      <c r="H178" s="23">
        <f t="shared" si="4"/>
        <v>0.40141812689629364</v>
      </c>
      <c r="I178" s="15">
        <v>3298762</v>
      </c>
      <c r="J178" s="15">
        <v>2422834</v>
      </c>
      <c r="K178" s="15">
        <v>14048609</v>
      </c>
      <c r="L178" s="15">
        <v>612014</v>
      </c>
      <c r="M178" s="19">
        <v>5609492</v>
      </c>
      <c r="N178" s="15">
        <v>4719222</v>
      </c>
      <c r="O178" s="20">
        <f t="shared" si="3"/>
        <v>0.84129222396609171</v>
      </c>
      <c r="P178" s="21">
        <v>5740536</v>
      </c>
      <c r="Q178" s="15">
        <v>6108732</v>
      </c>
      <c r="R178" s="23">
        <f t="shared" si="5"/>
        <v>1.0641396552517046</v>
      </c>
      <c r="S178" s="15">
        <v>276</v>
      </c>
      <c r="T178" s="15">
        <v>6261486</v>
      </c>
      <c r="U178" s="15">
        <v>935405</v>
      </c>
      <c r="V178" s="15">
        <v>29191535</v>
      </c>
      <c r="W178" s="15">
        <v>3997455</v>
      </c>
      <c r="X178" s="15">
        <v>469</v>
      </c>
      <c r="Y178" s="2">
        <v>96</v>
      </c>
      <c r="Z178" s="80">
        <f t="shared" si="6"/>
        <v>0.20469083155650319</v>
      </c>
      <c r="AA178" s="6">
        <v>11931789</v>
      </c>
      <c r="AB178" s="15">
        <v>7210654</v>
      </c>
      <c r="AC178" s="23">
        <f t="shared" si="7"/>
        <v>0.60432295609652498</v>
      </c>
      <c r="AD178" s="15">
        <v>55731</v>
      </c>
      <c r="AE178" s="18">
        <v>223248</v>
      </c>
      <c r="AF178" s="8">
        <f t="shared" si="2"/>
        <v>150557638</v>
      </c>
    </row>
    <row r="179" spans="1:32" x14ac:dyDescent="0.15">
      <c r="A179" s="14">
        <v>42429</v>
      </c>
      <c r="B179" s="15">
        <v>68835867</v>
      </c>
      <c r="C179" s="15">
        <v>39048</v>
      </c>
      <c r="D179" s="15">
        <v>413399</v>
      </c>
      <c r="E179" s="15">
        <v>45611</v>
      </c>
      <c r="F179" s="15">
        <v>454771</v>
      </c>
      <c r="G179" s="15">
        <v>296468</v>
      </c>
      <c r="H179" s="23">
        <f t="shared" si="4"/>
        <v>0.65190612418118132</v>
      </c>
      <c r="I179" s="15">
        <v>3347157</v>
      </c>
      <c r="J179" s="15">
        <v>2361125</v>
      </c>
      <c r="K179" s="15">
        <v>13139510</v>
      </c>
      <c r="L179" s="15">
        <v>572768</v>
      </c>
      <c r="M179" s="19">
        <v>5336862</v>
      </c>
      <c r="N179" s="15">
        <v>4925735</v>
      </c>
      <c r="O179" s="20">
        <f t="shared" si="3"/>
        <v>0.92296465600946775</v>
      </c>
      <c r="P179" s="21">
        <v>6266943</v>
      </c>
      <c r="Q179" s="15">
        <v>6273168</v>
      </c>
      <c r="R179" s="23">
        <f t="shared" si="5"/>
        <v>1.0009933072632062</v>
      </c>
      <c r="S179" s="15">
        <v>62</v>
      </c>
      <c r="T179" s="15">
        <v>6609344</v>
      </c>
      <c r="U179" s="15">
        <v>915066</v>
      </c>
      <c r="V179" s="15">
        <v>30557692</v>
      </c>
      <c r="W179" s="15">
        <v>3950457</v>
      </c>
      <c r="X179" s="15">
        <v>484</v>
      </c>
      <c r="Y179" s="2">
        <v>120</v>
      </c>
      <c r="Z179" s="80">
        <f t="shared" si="6"/>
        <v>0.24793388429752067</v>
      </c>
      <c r="AA179" s="6">
        <v>11630109</v>
      </c>
      <c r="AB179" s="15">
        <v>8077656</v>
      </c>
      <c r="AC179" s="23">
        <f t="shared" si="7"/>
        <v>0.69454688687784438</v>
      </c>
      <c r="AD179" s="15">
        <v>62645</v>
      </c>
      <c r="AE179" s="18">
        <v>211512</v>
      </c>
      <c r="AF179" s="8">
        <f t="shared" si="2"/>
        <v>150634410</v>
      </c>
    </row>
    <row r="180" spans="1:32" x14ac:dyDescent="0.15">
      <c r="A180" s="14">
        <v>42460</v>
      </c>
      <c r="B180" s="15">
        <v>74960419</v>
      </c>
      <c r="C180" s="15">
        <v>43368</v>
      </c>
      <c r="D180" s="15">
        <v>406760</v>
      </c>
      <c r="E180" s="15">
        <v>39970</v>
      </c>
      <c r="F180" s="15">
        <v>566459</v>
      </c>
      <c r="G180" s="15">
        <v>465116</v>
      </c>
      <c r="H180" s="23">
        <f t="shared" si="4"/>
        <v>0.82109384792191487</v>
      </c>
      <c r="I180" s="15">
        <v>3689795</v>
      </c>
      <c r="J180" s="15">
        <v>2546301</v>
      </c>
      <c r="K180" s="15">
        <v>13861608</v>
      </c>
      <c r="L180" s="15">
        <v>597705</v>
      </c>
      <c r="M180" s="19">
        <v>5372523</v>
      </c>
      <c r="N180" s="15">
        <v>5382073</v>
      </c>
      <c r="O180" s="20">
        <f t="shared" si="3"/>
        <v>1.0017775633533816</v>
      </c>
      <c r="P180" s="21">
        <v>7583466</v>
      </c>
      <c r="Q180" s="15">
        <v>6881472</v>
      </c>
      <c r="R180" s="23">
        <f t="shared" si="5"/>
        <v>0.90743098208655515</v>
      </c>
      <c r="S180" s="15">
        <v>492</v>
      </c>
      <c r="T180" s="15">
        <v>7545346</v>
      </c>
      <c r="U180" s="15">
        <v>955661</v>
      </c>
      <c r="V180" s="15">
        <v>34230876</v>
      </c>
      <c r="W180" s="15">
        <v>4236010</v>
      </c>
      <c r="X180" s="15">
        <v>900</v>
      </c>
      <c r="Y180" s="2">
        <v>84</v>
      </c>
      <c r="Z180" s="80">
        <f t="shared" si="6"/>
        <v>9.3333333333333338E-2</v>
      </c>
      <c r="AA180" s="6">
        <v>13164199</v>
      </c>
      <c r="AB180" s="15">
        <v>8988351</v>
      </c>
      <c r="AC180" s="23">
        <f t="shared" si="7"/>
        <v>0.68278753610455145</v>
      </c>
      <c r="AD180" s="15">
        <v>63367</v>
      </c>
      <c r="AE180" s="18">
        <v>225648</v>
      </c>
      <c r="AF180" s="8">
        <f t="shared" si="2"/>
        <v>165120422</v>
      </c>
    </row>
    <row r="181" spans="1:32" x14ac:dyDescent="0.15">
      <c r="A181" s="14">
        <v>42490</v>
      </c>
      <c r="B181" s="15">
        <v>85627254</v>
      </c>
      <c r="C181" s="15">
        <v>48408</v>
      </c>
      <c r="D181" s="15">
        <v>486019</v>
      </c>
      <c r="E181" s="15">
        <v>48838</v>
      </c>
      <c r="F181" s="15">
        <v>1065382</v>
      </c>
      <c r="G181" s="15">
        <v>339078</v>
      </c>
      <c r="H181" s="23">
        <f t="shared" si="4"/>
        <v>0.31826894015479895</v>
      </c>
      <c r="I181" s="15">
        <v>3842474</v>
      </c>
      <c r="J181" s="15">
        <v>2850392</v>
      </c>
      <c r="K181" s="15">
        <v>15394472</v>
      </c>
      <c r="L181" s="15">
        <v>647537</v>
      </c>
      <c r="M181" s="19">
        <v>6051434</v>
      </c>
      <c r="N181" s="15">
        <v>5990803</v>
      </c>
      <c r="O181" s="20">
        <f t="shared" si="3"/>
        <v>0.98998072192475373</v>
      </c>
      <c r="P181" s="21">
        <v>7035879</v>
      </c>
      <c r="Q181" s="15">
        <v>7351764</v>
      </c>
      <c r="R181" s="23">
        <f t="shared" si="5"/>
        <v>1.044896309331073</v>
      </c>
      <c r="S181" s="15">
        <v>234</v>
      </c>
      <c r="T181" s="15">
        <v>8231121</v>
      </c>
      <c r="U181" s="15">
        <v>1055397</v>
      </c>
      <c r="V181" s="15">
        <v>38505946</v>
      </c>
      <c r="W181" s="15">
        <v>4771033</v>
      </c>
      <c r="X181" s="15">
        <v>741</v>
      </c>
      <c r="Y181" s="2">
        <v>156</v>
      </c>
      <c r="Z181" s="80">
        <f t="shared" si="6"/>
        <v>0.21052631578947367</v>
      </c>
      <c r="AA181" s="6">
        <v>11194112</v>
      </c>
      <c r="AB181" s="15">
        <v>9344979</v>
      </c>
      <c r="AC181" s="23">
        <f t="shared" si="7"/>
        <v>0.83481199759302038</v>
      </c>
      <c r="AD181" s="15">
        <v>80556</v>
      </c>
      <c r="AE181" s="18">
        <v>248256</v>
      </c>
      <c r="AF181" s="8">
        <f t="shared" si="2"/>
        <v>184864717</v>
      </c>
    </row>
    <row r="182" spans="1:32" x14ac:dyDescent="0.15">
      <c r="A182" s="14">
        <v>42521</v>
      </c>
      <c r="B182" s="15">
        <v>84414701</v>
      </c>
      <c r="C182" s="15">
        <v>45230</v>
      </c>
      <c r="D182" s="15">
        <v>469343</v>
      </c>
      <c r="E182" s="15">
        <v>40431</v>
      </c>
      <c r="F182" s="15">
        <v>958242</v>
      </c>
      <c r="G182" s="15">
        <v>412791</v>
      </c>
      <c r="H182" s="23">
        <f t="shared" si="4"/>
        <v>0.43077948994095439</v>
      </c>
      <c r="I182" s="15">
        <v>3645099</v>
      </c>
      <c r="J182" s="15">
        <v>2619271</v>
      </c>
      <c r="K182" s="15">
        <v>14905286</v>
      </c>
      <c r="L182" s="15">
        <v>597810</v>
      </c>
      <c r="M182" s="19">
        <v>5283893</v>
      </c>
      <c r="N182" s="15">
        <v>5490858</v>
      </c>
      <c r="O182" s="20">
        <f t="shared" si="3"/>
        <v>1.0391690369203161</v>
      </c>
      <c r="P182" s="21">
        <v>8543876</v>
      </c>
      <c r="Q182" s="15">
        <v>6812628</v>
      </c>
      <c r="R182" s="23">
        <f t="shared" si="5"/>
        <v>0.79736971838074433</v>
      </c>
      <c r="S182" s="15">
        <v>72</v>
      </c>
      <c r="T182" s="15">
        <v>7900621</v>
      </c>
      <c r="U182" s="15">
        <v>944311</v>
      </c>
      <c r="V182" s="15">
        <v>38708060</v>
      </c>
      <c r="W182" s="15">
        <v>4348964</v>
      </c>
      <c r="X182" s="15">
        <v>881</v>
      </c>
      <c r="Y182" s="2">
        <v>144</v>
      </c>
      <c r="Z182" s="80">
        <f t="shared" si="6"/>
        <v>0.16345062429057888</v>
      </c>
      <c r="AA182" s="6">
        <v>11368902</v>
      </c>
      <c r="AB182" s="15">
        <v>9289974</v>
      </c>
      <c r="AC182" s="23">
        <f t="shared" si="7"/>
        <v>0.8171390693665932</v>
      </c>
      <c r="AD182" s="15">
        <v>83076</v>
      </c>
      <c r="AE182" s="18">
        <v>233496</v>
      </c>
      <c r="AF182" s="8">
        <f t="shared" si="2"/>
        <v>180962166</v>
      </c>
    </row>
    <row r="183" spans="1:32" x14ac:dyDescent="0.15">
      <c r="A183" s="14">
        <v>42551</v>
      </c>
      <c r="B183" s="15">
        <v>86841100</v>
      </c>
      <c r="C183" s="15">
        <v>46369</v>
      </c>
      <c r="D183" s="15">
        <v>456899</v>
      </c>
      <c r="E183" s="15">
        <v>37260</v>
      </c>
      <c r="F183" s="15">
        <v>1052054</v>
      </c>
      <c r="G183" s="15">
        <v>430949</v>
      </c>
      <c r="H183" s="23">
        <f t="shared" si="4"/>
        <v>0.40962631195737104</v>
      </c>
      <c r="I183" s="15">
        <v>3639202</v>
      </c>
      <c r="J183" s="15">
        <v>2580186</v>
      </c>
      <c r="K183" s="15">
        <v>15045253</v>
      </c>
      <c r="L183" s="15">
        <v>598960</v>
      </c>
      <c r="M183" s="19">
        <v>5703648</v>
      </c>
      <c r="N183" s="15">
        <v>5380208</v>
      </c>
      <c r="O183" s="20">
        <f t="shared" si="3"/>
        <v>0.94329243319363332</v>
      </c>
      <c r="P183" s="21">
        <v>8228589</v>
      </c>
      <c r="Q183" s="15">
        <v>6720792</v>
      </c>
      <c r="R183" s="23">
        <f t="shared" si="5"/>
        <v>0.81676117254124614</v>
      </c>
      <c r="S183" s="15">
        <v>24</v>
      </c>
      <c r="T183" s="15">
        <v>7924312</v>
      </c>
      <c r="U183" s="15">
        <v>901169</v>
      </c>
      <c r="V183" s="15">
        <v>41813329</v>
      </c>
      <c r="W183" s="15">
        <v>4247996</v>
      </c>
      <c r="X183" s="15">
        <v>1080</v>
      </c>
      <c r="Y183" s="2">
        <v>108</v>
      </c>
      <c r="Z183" s="80">
        <f t="shared" si="6"/>
        <v>0.1</v>
      </c>
      <c r="AA183" s="6">
        <v>11589606</v>
      </c>
      <c r="AB183" s="15">
        <v>9001990</v>
      </c>
      <c r="AC183" s="23">
        <f t="shared" si="7"/>
        <v>0.77672959719251888</v>
      </c>
      <c r="AD183" s="15">
        <v>76370</v>
      </c>
      <c r="AE183" s="18">
        <v>264804</v>
      </c>
      <c r="AF183" s="8">
        <f t="shared" si="2"/>
        <v>186007280</v>
      </c>
    </row>
    <row r="184" spans="1:32" x14ac:dyDescent="0.15">
      <c r="A184" s="14">
        <v>42582</v>
      </c>
      <c r="B184" s="15">
        <v>88236371</v>
      </c>
      <c r="C184" s="15">
        <v>46536</v>
      </c>
      <c r="D184" s="15">
        <v>423816</v>
      </c>
      <c r="E184" s="15">
        <v>41361</v>
      </c>
      <c r="F184" s="15">
        <v>488611</v>
      </c>
      <c r="G184" s="15">
        <v>418481</v>
      </c>
      <c r="H184" s="23">
        <f t="shared" si="4"/>
        <v>0.85647068936229431</v>
      </c>
      <c r="I184" s="15">
        <v>3170884</v>
      </c>
      <c r="J184" s="15">
        <v>2427192</v>
      </c>
      <c r="K184" s="15">
        <v>15041954</v>
      </c>
      <c r="L184" s="15">
        <v>599970</v>
      </c>
      <c r="M184" s="19">
        <v>5361230</v>
      </c>
      <c r="N184" s="15">
        <v>5078576</v>
      </c>
      <c r="O184" s="20">
        <f t="shared" si="3"/>
        <v>0.94727814326190074</v>
      </c>
      <c r="P184" s="21">
        <v>6483506</v>
      </c>
      <c r="Q184" s="15">
        <v>7058856</v>
      </c>
      <c r="R184" s="23">
        <f t="shared" si="5"/>
        <v>1.0887405672177985</v>
      </c>
      <c r="S184" s="15">
        <v>48</v>
      </c>
      <c r="T184" s="15">
        <v>7419990</v>
      </c>
      <c r="U184" s="15">
        <v>862230</v>
      </c>
      <c r="V184" s="15">
        <v>44154542</v>
      </c>
      <c r="W184" s="15">
        <v>4192565</v>
      </c>
      <c r="X184" s="15">
        <v>945</v>
      </c>
      <c r="Y184" s="2">
        <v>168</v>
      </c>
      <c r="Z184" s="80">
        <f t="shared" si="6"/>
        <v>0.17777777777777778</v>
      </c>
      <c r="AA184" s="6">
        <v>8991344</v>
      </c>
      <c r="AB184" s="15">
        <v>7669107</v>
      </c>
      <c r="AC184" s="23">
        <f t="shared" si="7"/>
        <v>0.85294334195199295</v>
      </c>
      <c r="AD184" s="15">
        <v>81730</v>
      </c>
      <c r="AE184" s="18">
        <v>380964</v>
      </c>
      <c r="AF184" s="8">
        <f t="shared" si="2"/>
        <v>187305341</v>
      </c>
    </row>
    <row r="185" spans="1:32" x14ac:dyDescent="0.15">
      <c r="A185" s="14">
        <v>42613</v>
      </c>
      <c r="B185" s="15">
        <v>96881689</v>
      </c>
      <c r="C185" s="15">
        <v>49393</v>
      </c>
      <c r="D185" s="15">
        <v>488571</v>
      </c>
      <c r="E185" s="15">
        <v>36416</v>
      </c>
      <c r="F185" s="15">
        <v>557513</v>
      </c>
      <c r="G185" s="15">
        <v>441011</v>
      </c>
      <c r="H185" s="23">
        <f t="shared" si="4"/>
        <v>0.79103267547124456</v>
      </c>
      <c r="I185" s="15">
        <v>3325103</v>
      </c>
      <c r="J185" s="15">
        <v>2616390</v>
      </c>
      <c r="K185" s="15">
        <v>16455322</v>
      </c>
      <c r="L185" s="15">
        <v>641074</v>
      </c>
      <c r="M185" s="19">
        <v>5141845</v>
      </c>
      <c r="N185" s="15">
        <v>5352456</v>
      </c>
      <c r="O185" s="20">
        <f t="shared" si="3"/>
        <v>1.0409602000838221</v>
      </c>
      <c r="P185" s="21">
        <v>6711309</v>
      </c>
      <c r="Q185" s="15">
        <v>6965592</v>
      </c>
      <c r="R185" s="23">
        <f t="shared" si="5"/>
        <v>1.0378887337775686</v>
      </c>
      <c r="S185" s="15">
        <v>204</v>
      </c>
      <c r="T185" s="15">
        <v>7805733</v>
      </c>
      <c r="U185" s="15">
        <v>925840</v>
      </c>
      <c r="V185" s="15">
        <v>49849598</v>
      </c>
      <c r="W185" s="15">
        <v>4530685</v>
      </c>
      <c r="X185" s="15">
        <v>870</v>
      </c>
      <c r="Y185" s="2">
        <v>72</v>
      </c>
      <c r="Z185" s="80">
        <f t="shared" si="6"/>
        <v>8.2758620689655171E-2</v>
      </c>
      <c r="AA185" s="6">
        <v>12354654</v>
      </c>
      <c r="AB185" s="15">
        <v>7073692</v>
      </c>
      <c r="AC185" s="23">
        <f t="shared" si="7"/>
        <v>0.57255282098551685</v>
      </c>
      <c r="AD185" s="15">
        <v>91153</v>
      </c>
      <c r="AE185" s="18">
        <v>458076</v>
      </c>
      <c r="AF185" s="8">
        <f t="shared" si="2"/>
        <v>203988070</v>
      </c>
    </row>
    <row r="186" spans="1:32" x14ac:dyDescent="0.15">
      <c r="A186" s="14">
        <v>42643</v>
      </c>
      <c r="B186" s="15">
        <v>84883422</v>
      </c>
      <c r="C186" s="15">
        <v>47964</v>
      </c>
      <c r="D186" s="15">
        <v>411737</v>
      </c>
      <c r="E186" s="15">
        <v>41425</v>
      </c>
      <c r="F186" s="15">
        <v>551154</v>
      </c>
      <c r="G186" s="15">
        <v>379045</v>
      </c>
      <c r="H186" s="23">
        <f t="shared" si="4"/>
        <v>0.68772974522547237</v>
      </c>
      <c r="I186" s="15">
        <v>3141592</v>
      </c>
      <c r="J186" s="15">
        <v>2381561</v>
      </c>
      <c r="K186" s="15">
        <v>14695199</v>
      </c>
      <c r="L186" s="15">
        <v>592473</v>
      </c>
      <c r="M186" s="19">
        <v>5356604</v>
      </c>
      <c r="N186" s="15">
        <v>4955153</v>
      </c>
      <c r="O186" s="20">
        <f t="shared" si="3"/>
        <v>0.92505494152638501</v>
      </c>
      <c r="P186" s="21">
        <v>6882455.3999999994</v>
      </c>
      <c r="Q186" s="15">
        <v>6191472</v>
      </c>
      <c r="R186" s="23">
        <f t="shared" si="5"/>
        <v>0.89960219720421297</v>
      </c>
      <c r="S186" s="15">
        <v>97</v>
      </c>
      <c r="T186" s="15">
        <v>7437669</v>
      </c>
      <c r="U186" s="15">
        <v>829009</v>
      </c>
      <c r="V186" s="15">
        <v>42654365</v>
      </c>
      <c r="W186" s="15">
        <v>4062194</v>
      </c>
      <c r="X186" s="15">
        <v>871</v>
      </c>
      <c r="Y186" s="2">
        <v>108</v>
      </c>
      <c r="Z186" s="80">
        <f t="shared" si="6"/>
        <v>0.12399540757749714</v>
      </c>
      <c r="AA186" s="6">
        <v>12180816</v>
      </c>
      <c r="AB186" s="15">
        <v>7212180</v>
      </c>
      <c r="AC186" s="23">
        <f t="shared" si="7"/>
        <v>0.59209333758920579</v>
      </c>
      <c r="AD186" s="15">
        <v>81211</v>
      </c>
      <c r="AE186" s="18">
        <v>409104</v>
      </c>
      <c r="AF186" s="8">
        <f t="shared" si="2"/>
        <v>180406980</v>
      </c>
    </row>
    <row r="187" spans="1:32" x14ac:dyDescent="0.15">
      <c r="A187" s="14">
        <v>42674</v>
      </c>
      <c r="B187" s="15">
        <v>72689742</v>
      </c>
      <c r="C187" s="15">
        <v>43164</v>
      </c>
      <c r="D187" s="15">
        <v>358013</v>
      </c>
      <c r="E187" s="15">
        <v>35988</v>
      </c>
      <c r="F187" s="15">
        <v>762390</v>
      </c>
      <c r="G187" s="15">
        <v>364528</v>
      </c>
      <c r="H187" s="23">
        <f t="shared" si="4"/>
        <v>0.47813848555201405</v>
      </c>
      <c r="I187" s="15">
        <v>3239537</v>
      </c>
      <c r="J187" s="15">
        <v>2211286</v>
      </c>
      <c r="K187" s="15">
        <v>13082686</v>
      </c>
      <c r="L187" s="15">
        <v>553672</v>
      </c>
      <c r="M187" s="19">
        <v>6127057</v>
      </c>
      <c r="N187" s="15">
        <v>4692549</v>
      </c>
      <c r="O187" s="20">
        <f t="shared" si="3"/>
        <v>0.76587324061127549</v>
      </c>
      <c r="P187" s="21">
        <v>6098049</v>
      </c>
      <c r="Q187" s="15">
        <v>6143940</v>
      </c>
      <c r="R187" s="23">
        <f t="shared" si="5"/>
        <v>1.0075255216873462</v>
      </c>
      <c r="S187" s="15">
        <v>252</v>
      </c>
      <c r="T187" s="15">
        <v>6879763</v>
      </c>
      <c r="U187" s="15">
        <v>739222</v>
      </c>
      <c r="V187" s="15">
        <v>35280057</v>
      </c>
      <c r="W187" s="15">
        <v>3640639</v>
      </c>
      <c r="X187" s="15">
        <v>772</v>
      </c>
      <c r="Y187" s="2">
        <v>156</v>
      </c>
      <c r="Z187" s="80">
        <f t="shared" si="6"/>
        <v>0.20207253886010362</v>
      </c>
      <c r="AA187" s="6">
        <v>8248935</v>
      </c>
      <c r="AB187" s="15">
        <v>7638817</v>
      </c>
      <c r="AC187" s="23">
        <f t="shared" si="7"/>
        <v>0.92603675504777283</v>
      </c>
      <c r="AD187" s="15">
        <v>70949</v>
      </c>
      <c r="AE187" s="18">
        <v>396540</v>
      </c>
      <c r="AF187" s="8">
        <f t="shared" si="2"/>
        <v>158061500</v>
      </c>
    </row>
    <row r="188" spans="1:32" x14ac:dyDescent="0.15">
      <c r="A188" s="14">
        <v>42704</v>
      </c>
      <c r="B188" s="15">
        <v>72359379</v>
      </c>
      <c r="C188" s="15">
        <v>44210</v>
      </c>
      <c r="D188" s="15">
        <v>331200</v>
      </c>
      <c r="E188" s="15">
        <v>38757</v>
      </c>
      <c r="F188" s="15">
        <v>555640</v>
      </c>
      <c r="G188" s="15">
        <v>478881</v>
      </c>
      <c r="H188" s="23">
        <f t="shared" si="4"/>
        <v>0.86185479807069321</v>
      </c>
      <c r="I188" s="15">
        <v>3411072</v>
      </c>
      <c r="J188" s="15">
        <v>2260527</v>
      </c>
      <c r="K188" s="15">
        <v>12429296</v>
      </c>
      <c r="L188" s="15">
        <v>546805</v>
      </c>
      <c r="M188" s="19">
        <v>5286863</v>
      </c>
      <c r="N188" s="15">
        <v>4734750</v>
      </c>
      <c r="O188" s="20">
        <f t="shared" si="3"/>
        <v>0.89556888461077955</v>
      </c>
      <c r="P188" s="21">
        <v>6682528.96</v>
      </c>
      <c r="Q188" s="15">
        <v>6012588</v>
      </c>
      <c r="R188" s="23">
        <f t="shared" si="5"/>
        <v>0.89974739144265525</v>
      </c>
      <c r="S188" s="15">
        <v>120</v>
      </c>
      <c r="T188" s="15">
        <v>6978151</v>
      </c>
      <c r="U188" s="15">
        <v>771313</v>
      </c>
      <c r="V188" s="15">
        <v>33808131</v>
      </c>
      <c r="W188" s="15">
        <v>3666185</v>
      </c>
      <c r="X188" s="15">
        <v>936</v>
      </c>
      <c r="Y188" s="2">
        <v>168</v>
      </c>
      <c r="Z188" s="80">
        <f t="shared" si="6"/>
        <v>0.17948717948717949</v>
      </c>
      <c r="AA188" s="6">
        <v>10341935</v>
      </c>
      <c r="AB188" s="15">
        <v>7869115</v>
      </c>
      <c r="AC188" s="23">
        <f t="shared" si="7"/>
        <v>0.76089387527575836</v>
      </c>
      <c r="AD188" s="15">
        <v>68356</v>
      </c>
      <c r="AE188" s="18">
        <v>313920</v>
      </c>
      <c r="AF188" s="8">
        <f t="shared" si="2"/>
        <v>156122924</v>
      </c>
    </row>
    <row r="189" spans="1:32" x14ac:dyDescent="0.15">
      <c r="A189" s="14">
        <v>42735</v>
      </c>
      <c r="B189" s="15">
        <v>56114994</v>
      </c>
      <c r="C189" s="15">
        <v>36989</v>
      </c>
      <c r="D189" s="15">
        <v>266472</v>
      </c>
      <c r="E189" s="15">
        <v>31868</v>
      </c>
      <c r="F189" s="15">
        <v>470615</v>
      </c>
      <c r="G189" s="15">
        <v>339660</v>
      </c>
      <c r="H189" s="23">
        <f t="shared" si="4"/>
        <v>0.72173645123933572</v>
      </c>
      <c r="I189" s="15">
        <v>2999761</v>
      </c>
      <c r="J189" s="15">
        <v>1899096</v>
      </c>
      <c r="K189" s="15">
        <v>10131915</v>
      </c>
      <c r="L189" s="15">
        <v>457727</v>
      </c>
      <c r="M189" s="19">
        <v>6169926</v>
      </c>
      <c r="N189" s="15">
        <v>3847029</v>
      </c>
      <c r="O189" s="20">
        <f t="shared" si="3"/>
        <v>0.62351298864848625</v>
      </c>
      <c r="P189" s="21">
        <v>6483894</v>
      </c>
      <c r="Q189" s="15">
        <v>4736232</v>
      </c>
      <c r="R189" s="23">
        <f t="shared" si="5"/>
        <v>0.7304610470189673</v>
      </c>
      <c r="S189" s="15">
        <v>192</v>
      </c>
      <c r="T189" s="15">
        <v>5729185</v>
      </c>
      <c r="U189" s="15">
        <v>626678</v>
      </c>
      <c r="V189" s="15">
        <v>25448704</v>
      </c>
      <c r="W189" s="15">
        <v>2946916</v>
      </c>
      <c r="X189" s="15">
        <v>881</v>
      </c>
      <c r="Y189" s="2">
        <v>203</v>
      </c>
      <c r="Z189" s="80">
        <f t="shared" si="6"/>
        <v>0.2304199772985244</v>
      </c>
      <c r="AA189" s="6">
        <v>4389863</v>
      </c>
      <c r="AB189" s="15">
        <v>6655722</v>
      </c>
      <c r="AC189" s="23">
        <f t="shared" si="7"/>
        <v>1.5161571101421616</v>
      </c>
      <c r="AD189" s="15">
        <v>59596</v>
      </c>
      <c r="AE189" s="18">
        <v>260736</v>
      </c>
      <c r="AF189" s="8">
        <f t="shared" si="2"/>
        <v>122589675</v>
      </c>
    </row>
    <row r="190" spans="1:32" x14ac:dyDescent="0.15">
      <c r="A190" s="14">
        <v>42766</v>
      </c>
      <c r="B190" s="15">
        <v>72696284</v>
      </c>
      <c r="C190" s="15">
        <v>47155</v>
      </c>
      <c r="D190" s="15">
        <v>313207</v>
      </c>
      <c r="E190" s="15">
        <v>41773</v>
      </c>
      <c r="F190" s="15">
        <v>1574399</v>
      </c>
      <c r="G190" s="15">
        <v>338442</v>
      </c>
      <c r="H190" s="23">
        <f t="shared" si="4"/>
        <v>0.21496583775777298</v>
      </c>
      <c r="I190" s="15">
        <v>3552004</v>
      </c>
      <c r="J190" s="15">
        <v>2529339</v>
      </c>
      <c r="K190" s="15">
        <v>13521446</v>
      </c>
      <c r="L190" s="15">
        <v>627211</v>
      </c>
      <c r="M190" s="19">
        <v>5205884</v>
      </c>
      <c r="N190" s="15">
        <v>5062921</v>
      </c>
      <c r="O190" s="20">
        <f t="shared" si="3"/>
        <v>0.97253818947944293</v>
      </c>
      <c r="P190" s="21">
        <v>5266541.040000001</v>
      </c>
      <c r="Q190" s="15">
        <v>5636808</v>
      </c>
      <c r="R190" s="23">
        <f t="shared" si="5"/>
        <v>1.0703055301739373</v>
      </c>
      <c r="S190" s="15">
        <v>1740</v>
      </c>
      <c r="T190" s="15">
        <v>7022495</v>
      </c>
      <c r="U190" s="15">
        <v>902548</v>
      </c>
      <c r="V190" s="15">
        <v>30923102</v>
      </c>
      <c r="W190" s="15">
        <v>4025273</v>
      </c>
      <c r="X190" s="15">
        <v>777</v>
      </c>
      <c r="Y190" s="2">
        <v>252</v>
      </c>
      <c r="Z190" s="80">
        <f t="shared" si="6"/>
        <v>0.32432432432432434</v>
      </c>
      <c r="AA190" s="6">
        <v>10078821</v>
      </c>
      <c r="AB190" s="15">
        <v>7396383</v>
      </c>
      <c r="AC190" s="23">
        <f t="shared" si="7"/>
        <v>0.73385398946960168</v>
      </c>
      <c r="AD190" s="15">
        <v>61162</v>
      </c>
      <c r="AE190" s="18">
        <v>342828</v>
      </c>
      <c r="AF190" s="8">
        <f t="shared" si="2"/>
        <v>155042373</v>
      </c>
    </row>
    <row r="191" spans="1:32" x14ac:dyDescent="0.15">
      <c r="A191" s="14">
        <v>42794</v>
      </c>
      <c r="B191" s="15">
        <v>59774234</v>
      </c>
      <c r="C191" s="15">
        <v>38152</v>
      </c>
      <c r="D191" s="15">
        <v>284471</v>
      </c>
      <c r="E191" s="15">
        <v>34312</v>
      </c>
      <c r="F191" s="15">
        <v>929631</v>
      </c>
      <c r="G191" s="15">
        <v>360188</v>
      </c>
      <c r="H191" s="23">
        <f t="shared" si="4"/>
        <v>0.38745265594628409</v>
      </c>
      <c r="I191" s="15">
        <v>3040358</v>
      </c>
      <c r="J191" s="15">
        <v>2059984</v>
      </c>
      <c r="K191" s="15">
        <v>10538746</v>
      </c>
      <c r="L191" s="15">
        <v>496101</v>
      </c>
      <c r="M191" s="19">
        <v>5060229</v>
      </c>
      <c r="N191" s="15">
        <v>4203313</v>
      </c>
      <c r="O191" s="20">
        <f t="shared" si="3"/>
        <v>0.830656675814474</v>
      </c>
      <c r="P191" s="21">
        <v>4715895</v>
      </c>
      <c r="Q191" s="15">
        <v>4619148</v>
      </c>
      <c r="R191" s="23">
        <f t="shared" si="5"/>
        <v>0.97948491219588218</v>
      </c>
      <c r="S191" s="15">
        <v>291</v>
      </c>
      <c r="T191" s="15">
        <v>6220711</v>
      </c>
      <c r="U191" s="15">
        <v>758801</v>
      </c>
      <c r="V191" s="15">
        <v>27175483</v>
      </c>
      <c r="W191" s="15">
        <v>3383786</v>
      </c>
      <c r="X191" s="15">
        <v>848</v>
      </c>
      <c r="Y191" s="2">
        <v>218</v>
      </c>
      <c r="Z191" s="80">
        <f t="shared" si="6"/>
        <v>0.25707547169811323</v>
      </c>
      <c r="AA191" s="6">
        <v>9863832</v>
      </c>
      <c r="AB191" s="15">
        <v>7003697</v>
      </c>
      <c r="AC191" s="23">
        <f t="shared" si="7"/>
        <v>0.71003814744614469</v>
      </c>
      <c r="AD191" s="15">
        <v>54535</v>
      </c>
      <c r="AE191" s="18">
        <v>262044</v>
      </c>
      <c r="AF191" s="8">
        <f t="shared" si="2"/>
        <v>130308573</v>
      </c>
    </row>
    <row r="192" spans="1:32" x14ac:dyDescent="0.15">
      <c r="A192" s="14">
        <v>42825</v>
      </c>
      <c r="B192" s="15">
        <v>71010584</v>
      </c>
      <c r="C192" s="15">
        <v>44918</v>
      </c>
      <c r="D192" s="15">
        <v>307579</v>
      </c>
      <c r="E192" s="15">
        <v>34813</v>
      </c>
      <c r="F192" s="15">
        <v>1400405</v>
      </c>
      <c r="G192" s="15">
        <v>426801</v>
      </c>
      <c r="H192" s="23">
        <f t="shared" si="4"/>
        <v>0.30476969162492279</v>
      </c>
      <c r="I192" s="15">
        <v>3636647</v>
      </c>
      <c r="J192" s="15">
        <v>2488328</v>
      </c>
      <c r="K192" s="15">
        <v>12533897</v>
      </c>
      <c r="L192" s="15">
        <v>586334</v>
      </c>
      <c r="M192" s="19">
        <v>5430090</v>
      </c>
      <c r="N192" s="15">
        <v>5220996</v>
      </c>
      <c r="O192" s="20">
        <f t="shared" si="3"/>
        <v>0.96149345590957058</v>
      </c>
      <c r="P192" s="21">
        <v>5944813.04</v>
      </c>
      <c r="Q192" s="15">
        <v>5548704</v>
      </c>
      <c r="R192" s="23">
        <f t="shared" si="5"/>
        <v>0.93336896596499186</v>
      </c>
      <c r="S192" s="15">
        <v>177</v>
      </c>
      <c r="T192" s="15">
        <v>7662103</v>
      </c>
      <c r="U192" s="15">
        <v>873169</v>
      </c>
      <c r="V192" s="15">
        <v>32842873</v>
      </c>
      <c r="W192" s="15">
        <v>3959019</v>
      </c>
      <c r="X192" s="15">
        <v>950</v>
      </c>
      <c r="Y192" s="2">
        <v>183</v>
      </c>
      <c r="Z192" s="80">
        <f t="shared" si="6"/>
        <v>0.19263157894736843</v>
      </c>
      <c r="AA192" s="6">
        <v>11016041</v>
      </c>
      <c r="AB192" s="15">
        <v>8418992</v>
      </c>
      <c r="AC192" s="23">
        <f t="shared" si="7"/>
        <v>0.76424842645375046</v>
      </c>
      <c r="AD192" s="15">
        <v>64110</v>
      </c>
      <c r="AE192" s="18">
        <v>289068</v>
      </c>
      <c r="AF192" s="8">
        <f t="shared" si="2"/>
        <v>155949295</v>
      </c>
    </row>
    <row r="193" spans="1:32" x14ac:dyDescent="0.15">
      <c r="A193" s="14">
        <v>42855</v>
      </c>
      <c r="B193" s="15">
        <v>74775768</v>
      </c>
      <c r="C193" s="15">
        <v>46655</v>
      </c>
      <c r="D193" s="15">
        <v>366390</v>
      </c>
      <c r="E193" s="15">
        <v>41907</v>
      </c>
      <c r="F193" s="15">
        <v>1172554</v>
      </c>
      <c r="G193" s="15">
        <v>617375</v>
      </c>
      <c r="H193" s="23">
        <f t="shared" si="4"/>
        <v>0.52652159303537405</v>
      </c>
      <c r="I193" s="15">
        <v>3495685</v>
      </c>
      <c r="J193" s="15">
        <v>2510788</v>
      </c>
      <c r="K193" s="15">
        <v>12931989</v>
      </c>
      <c r="L193" s="15">
        <v>577992</v>
      </c>
      <c r="M193" s="19">
        <v>5834951</v>
      </c>
      <c r="N193" s="15">
        <v>5351336</v>
      </c>
      <c r="O193" s="20">
        <f t="shared" si="3"/>
        <v>0.91711755591435129</v>
      </c>
      <c r="P193" s="21">
        <v>6081562.96</v>
      </c>
      <c r="Q193" s="15">
        <v>5554848</v>
      </c>
      <c r="R193" s="23">
        <f t="shared" si="5"/>
        <v>0.91339151407880848</v>
      </c>
      <c r="S193" s="15">
        <v>78</v>
      </c>
      <c r="T193" s="15">
        <v>7668043</v>
      </c>
      <c r="U193" s="15">
        <v>885355</v>
      </c>
      <c r="V193" s="15">
        <v>34185570</v>
      </c>
      <c r="W193" s="15">
        <v>4047066</v>
      </c>
      <c r="X193" s="15">
        <v>888</v>
      </c>
      <c r="Y193" s="2">
        <v>408</v>
      </c>
      <c r="Z193" s="80">
        <f t="shared" si="6"/>
        <v>0.45945945945945948</v>
      </c>
      <c r="AA193" s="6">
        <v>10384669</v>
      </c>
      <c r="AB193" s="15">
        <v>8128376</v>
      </c>
      <c r="AC193" s="23">
        <f t="shared" si="7"/>
        <v>0.78272846250564176</v>
      </c>
      <c r="AD193" s="15">
        <v>81091</v>
      </c>
      <c r="AE193" s="18">
        <v>326964</v>
      </c>
      <c r="AF193" s="8">
        <f t="shared" si="2"/>
        <v>161593684</v>
      </c>
    </row>
    <row r="194" spans="1:32" x14ac:dyDescent="0.15">
      <c r="A194" s="14">
        <v>42886</v>
      </c>
      <c r="B194" s="15">
        <v>92216998</v>
      </c>
      <c r="C194" s="15">
        <v>55695</v>
      </c>
      <c r="D194" s="15">
        <v>408757</v>
      </c>
      <c r="E194" s="15">
        <v>43329</v>
      </c>
      <c r="F194" s="15">
        <v>1543697</v>
      </c>
      <c r="G194" s="15">
        <v>679251</v>
      </c>
      <c r="H194" s="23">
        <f t="shared" si="4"/>
        <v>0.44001575438703322</v>
      </c>
      <c r="I194" s="15">
        <v>4181458</v>
      </c>
      <c r="J194" s="15">
        <v>2978196</v>
      </c>
      <c r="K194" s="15">
        <v>16036303</v>
      </c>
      <c r="L194" s="15">
        <v>693055</v>
      </c>
      <c r="M194" s="19">
        <v>5347011</v>
      </c>
      <c r="N194" s="15">
        <v>6392257</v>
      </c>
      <c r="O194" s="20">
        <f t="shared" si="3"/>
        <v>1.1954822984280375</v>
      </c>
      <c r="P194" s="21">
        <v>7368838</v>
      </c>
      <c r="Q194" s="15">
        <v>6578760</v>
      </c>
      <c r="R194" s="23">
        <f t="shared" si="5"/>
        <v>0.892781195624059</v>
      </c>
      <c r="S194" s="15">
        <v>288</v>
      </c>
      <c r="T194" s="15">
        <v>9204193</v>
      </c>
      <c r="U194" s="15">
        <v>1057130</v>
      </c>
      <c r="V194" s="15">
        <v>43428286</v>
      </c>
      <c r="W194" s="15">
        <v>4846603</v>
      </c>
      <c r="X194" s="15">
        <v>1181</v>
      </c>
      <c r="Y194" s="2">
        <v>192</v>
      </c>
      <c r="Z194" s="80">
        <f t="shared" si="6"/>
        <v>0.16257408975444537</v>
      </c>
      <c r="AA194" s="6">
        <v>10554426</v>
      </c>
      <c r="AB194" s="15">
        <v>9771958</v>
      </c>
      <c r="AC194" s="23">
        <f t="shared" si="7"/>
        <v>0.92586351924775445</v>
      </c>
      <c r="AD194" s="15">
        <v>81462</v>
      </c>
      <c r="AE194" s="18">
        <v>399852</v>
      </c>
      <c r="AF194" s="8">
        <f t="shared" si="2"/>
        <v>199054023</v>
      </c>
    </row>
    <row r="195" spans="1:32" x14ac:dyDescent="0.15">
      <c r="A195" s="14">
        <v>42916</v>
      </c>
      <c r="B195" s="15">
        <v>86899446</v>
      </c>
      <c r="C195" s="15">
        <v>51917</v>
      </c>
      <c r="D195" s="15">
        <v>407712</v>
      </c>
      <c r="E195" s="15">
        <v>39458</v>
      </c>
      <c r="F195" s="15">
        <v>1866817</v>
      </c>
      <c r="G195" s="15">
        <v>822926</v>
      </c>
      <c r="H195" s="23">
        <f t="shared" si="4"/>
        <v>0.4408177127163509</v>
      </c>
      <c r="I195" s="15">
        <v>3679526</v>
      </c>
      <c r="J195" s="15">
        <v>2544976</v>
      </c>
      <c r="K195" s="15">
        <v>14812815</v>
      </c>
      <c r="L195" s="15">
        <v>615082</v>
      </c>
      <c r="M195" s="19">
        <v>5563379</v>
      </c>
      <c r="N195" s="15">
        <v>5323092</v>
      </c>
      <c r="O195" s="20">
        <f t="shared" si="3"/>
        <v>0.9568091622016045</v>
      </c>
      <c r="P195" s="21">
        <v>6632901.0399999991</v>
      </c>
      <c r="Q195" s="15">
        <v>6013236</v>
      </c>
      <c r="R195" s="23">
        <f t="shared" si="5"/>
        <v>0.90657707144082478</v>
      </c>
      <c r="S195" s="15">
        <v>98</v>
      </c>
      <c r="T195" s="15">
        <v>8125028</v>
      </c>
      <c r="U195" s="15">
        <v>891011</v>
      </c>
      <c r="V195" s="15">
        <v>42194622</v>
      </c>
      <c r="W195" s="15">
        <v>4222643</v>
      </c>
      <c r="X195" s="15">
        <v>1130</v>
      </c>
      <c r="Y195" s="2">
        <v>335</v>
      </c>
      <c r="Z195" s="80">
        <f t="shared" si="6"/>
        <v>0.29646017699115046</v>
      </c>
      <c r="AA195" s="6">
        <v>11373966</v>
      </c>
      <c r="AB195" s="15">
        <v>8533865</v>
      </c>
      <c r="AC195" s="23">
        <f t="shared" si="7"/>
        <v>0.75029809303105</v>
      </c>
      <c r="AD195" s="15">
        <v>79803</v>
      </c>
      <c r="AE195" s="18">
        <v>382860</v>
      </c>
      <c r="AF195" s="8">
        <f t="shared" si="2"/>
        <v>185640451</v>
      </c>
    </row>
    <row r="196" spans="1:32" x14ac:dyDescent="0.15">
      <c r="A196" s="14">
        <v>42947</v>
      </c>
      <c r="B196" s="15">
        <v>93718423</v>
      </c>
      <c r="C196" s="15">
        <v>48882</v>
      </c>
      <c r="D196" s="15">
        <v>420727</v>
      </c>
      <c r="E196" s="15">
        <v>35541</v>
      </c>
      <c r="F196" s="15">
        <v>1166955</v>
      </c>
      <c r="G196" s="15">
        <v>869315</v>
      </c>
      <c r="H196" s="23">
        <f t="shared" si="4"/>
        <v>0.74494303550693897</v>
      </c>
      <c r="I196" s="15">
        <v>3328849</v>
      </c>
      <c r="J196" s="15">
        <v>2453045</v>
      </c>
      <c r="K196" s="15">
        <v>15741313</v>
      </c>
      <c r="L196" s="15">
        <v>622571</v>
      </c>
      <c r="M196" s="19">
        <v>5306200</v>
      </c>
      <c r="N196" s="15">
        <v>5241645</v>
      </c>
      <c r="O196" s="20">
        <f t="shared" si="3"/>
        <v>0.98783404319475332</v>
      </c>
      <c r="P196" s="21">
        <v>6721034.9600000009</v>
      </c>
      <c r="Q196" s="15">
        <v>6160284</v>
      </c>
      <c r="R196" s="23">
        <f t="shared" si="5"/>
        <v>0.9165677662239089</v>
      </c>
      <c r="S196" s="15">
        <v>169</v>
      </c>
      <c r="T196" s="15">
        <v>7920664</v>
      </c>
      <c r="U196" s="15">
        <v>890089</v>
      </c>
      <c r="V196" s="15">
        <v>48328641</v>
      </c>
      <c r="W196" s="15">
        <v>4283642</v>
      </c>
      <c r="X196" s="15">
        <v>1086</v>
      </c>
      <c r="Y196" s="2">
        <v>588</v>
      </c>
      <c r="Z196" s="80">
        <f t="shared" si="6"/>
        <v>0.54143646408839774</v>
      </c>
      <c r="AA196" s="6">
        <v>8514168</v>
      </c>
      <c r="AB196" s="15">
        <v>7892421</v>
      </c>
      <c r="AC196" s="23">
        <f t="shared" si="7"/>
        <v>0.92697501388274228</v>
      </c>
      <c r="AD196" s="15">
        <v>77133</v>
      </c>
      <c r="AE196" s="18">
        <v>400728</v>
      </c>
      <c r="AF196" s="8">
        <f t="shared" si="2"/>
        <v>198434670</v>
      </c>
    </row>
    <row r="197" spans="1:32" x14ac:dyDescent="0.15">
      <c r="A197" s="14">
        <v>42978</v>
      </c>
      <c r="B197" s="15">
        <v>99954575</v>
      </c>
      <c r="C197" s="15">
        <v>53200</v>
      </c>
      <c r="D197" s="15">
        <v>416241</v>
      </c>
      <c r="E197" s="15">
        <v>38812</v>
      </c>
      <c r="F197" s="15">
        <v>1500484</v>
      </c>
      <c r="G197" s="15">
        <v>688660</v>
      </c>
      <c r="H197" s="23">
        <f t="shared" si="4"/>
        <v>0.4589585760328001</v>
      </c>
      <c r="I197" s="15">
        <v>3314557</v>
      </c>
      <c r="J197" s="15">
        <v>2488376</v>
      </c>
      <c r="K197" s="15">
        <v>16357455</v>
      </c>
      <c r="L197" s="15">
        <v>662282</v>
      </c>
      <c r="M197" s="19">
        <v>5140512</v>
      </c>
      <c r="N197" s="15">
        <v>5380079</v>
      </c>
      <c r="O197" s="20">
        <f t="shared" si="3"/>
        <v>1.0466037235201473</v>
      </c>
      <c r="P197" s="21">
        <v>6192026.04</v>
      </c>
      <c r="Q197" s="15">
        <v>6235752</v>
      </c>
      <c r="R197" s="23">
        <f t="shared" si="5"/>
        <v>1.0070616563492358</v>
      </c>
      <c r="S197" s="15">
        <v>77</v>
      </c>
      <c r="T197" s="15">
        <v>8214338</v>
      </c>
      <c r="U197" s="15">
        <v>920585</v>
      </c>
      <c r="V197" s="15">
        <v>51906188</v>
      </c>
      <c r="W197" s="15">
        <v>4537713</v>
      </c>
      <c r="X197" s="15">
        <v>1244</v>
      </c>
      <c r="Y197" s="2">
        <v>360</v>
      </c>
      <c r="Z197" s="80">
        <f t="shared" si="6"/>
        <v>0.28938906752411575</v>
      </c>
      <c r="AA197" s="6">
        <v>11697650</v>
      </c>
      <c r="AB197" s="15">
        <v>6921439</v>
      </c>
      <c r="AC197" s="23">
        <f t="shared" si="7"/>
        <v>0.5916948275935765</v>
      </c>
      <c r="AD197" s="15">
        <v>75193</v>
      </c>
      <c r="AE197" s="18">
        <v>392928</v>
      </c>
      <c r="AF197" s="8">
        <f t="shared" si="2"/>
        <v>208558810</v>
      </c>
    </row>
    <row r="198" spans="1:32" x14ac:dyDescent="0.15">
      <c r="A198" s="14">
        <v>43008</v>
      </c>
      <c r="B198" s="15">
        <v>83783210</v>
      </c>
      <c r="C198" s="15">
        <v>51272</v>
      </c>
      <c r="D198" s="15">
        <v>343295</v>
      </c>
      <c r="E198" s="15">
        <v>38004</v>
      </c>
      <c r="F198" s="15">
        <v>768896</v>
      </c>
      <c r="G198" s="15">
        <v>614421</v>
      </c>
      <c r="H198" s="23">
        <f t="shared" si="4"/>
        <v>0.79909506617279835</v>
      </c>
      <c r="I198" s="15">
        <v>3035835</v>
      </c>
      <c r="J198" s="15">
        <v>2169327</v>
      </c>
      <c r="K198" s="15">
        <v>14271673</v>
      </c>
      <c r="L198" s="15">
        <v>596600</v>
      </c>
      <c r="M198" s="19">
        <v>4990508</v>
      </c>
      <c r="N198" s="15">
        <v>4736093</v>
      </c>
      <c r="O198" s="20">
        <f t="shared" si="3"/>
        <v>0.94902021998562069</v>
      </c>
      <c r="P198" s="21">
        <v>5208804.959999999</v>
      </c>
      <c r="Q198" s="15">
        <v>5579736</v>
      </c>
      <c r="R198" s="23">
        <f t="shared" si="5"/>
        <v>1.0712123112400049</v>
      </c>
      <c r="S198" s="15">
        <v>36</v>
      </c>
      <c r="T198" s="15">
        <v>7406576</v>
      </c>
      <c r="U198" s="15">
        <v>793210</v>
      </c>
      <c r="V198" s="15">
        <v>43815920</v>
      </c>
      <c r="W198" s="15">
        <v>3933405</v>
      </c>
      <c r="X198" s="15">
        <v>1065</v>
      </c>
      <c r="Y198" s="2">
        <v>300</v>
      </c>
      <c r="Z198" s="80">
        <f t="shared" si="6"/>
        <v>0.28169014084507044</v>
      </c>
      <c r="AA198" s="6">
        <v>11735140</v>
      </c>
      <c r="AB198" s="15">
        <v>6739916</v>
      </c>
      <c r="AC198" s="23">
        <f t="shared" si="7"/>
        <v>0.57433622436545284</v>
      </c>
      <c r="AD198" s="15">
        <v>72838</v>
      </c>
      <c r="AE198" s="18">
        <v>351852</v>
      </c>
      <c r="AF198" s="8">
        <f t="shared" si="2"/>
        <v>178333519</v>
      </c>
    </row>
    <row r="199" spans="1:32" x14ac:dyDescent="0.15">
      <c r="A199" s="14">
        <v>43039</v>
      </c>
      <c r="B199" s="15">
        <v>78951956</v>
      </c>
      <c r="C199" s="15">
        <v>52877</v>
      </c>
      <c r="D199" s="15">
        <v>324678</v>
      </c>
      <c r="E199" s="15">
        <v>35804</v>
      </c>
      <c r="F199" s="15">
        <v>1091689</v>
      </c>
      <c r="G199" s="15">
        <v>667351</v>
      </c>
      <c r="H199" s="23">
        <f t="shared" si="4"/>
        <v>0.61130138711666049</v>
      </c>
      <c r="I199" s="15">
        <v>3388352</v>
      </c>
      <c r="J199" s="15">
        <v>2290771</v>
      </c>
      <c r="K199" s="15">
        <v>13948050</v>
      </c>
      <c r="L199" s="15">
        <v>606326</v>
      </c>
      <c r="M199" s="19">
        <v>5724411</v>
      </c>
      <c r="N199" s="15">
        <v>4808910</v>
      </c>
      <c r="O199" s="20">
        <f t="shared" si="3"/>
        <v>0.84007070771123882</v>
      </c>
      <c r="P199" s="21">
        <v>6098049</v>
      </c>
      <c r="Q199" s="15">
        <v>5580384</v>
      </c>
      <c r="R199" s="23">
        <f t="shared" si="5"/>
        <v>0.91510973427730735</v>
      </c>
      <c r="S199" s="15">
        <v>36</v>
      </c>
      <c r="T199" s="15">
        <v>7557757</v>
      </c>
      <c r="U199" s="15">
        <v>781294</v>
      </c>
      <c r="V199" s="15">
        <v>40053675</v>
      </c>
      <c r="W199" s="15">
        <v>3863865</v>
      </c>
      <c r="X199" s="15">
        <v>1146</v>
      </c>
      <c r="Y199" s="2">
        <v>360</v>
      </c>
      <c r="Z199" s="80">
        <f t="shared" si="6"/>
        <v>0.31413612565445026</v>
      </c>
      <c r="AA199" s="6">
        <v>9592412</v>
      </c>
      <c r="AB199" s="15">
        <v>7654434</v>
      </c>
      <c r="AC199" s="23">
        <f t="shared" si="7"/>
        <v>0.79796760189199545</v>
      </c>
      <c r="AD199" s="15">
        <v>59824</v>
      </c>
      <c r="AE199" s="18">
        <v>329460</v>
      </c>
      <c r="AF199" s="8">
        <f t="shared" si="2"/>
        <v>170956164</v>
      </c>
    </row>
    <row r="200" spans="1:32" x14ac:dyDescent="0.15">
      <c r="A200" s="14">
        <v>43069</v>
      </c>
      <c r="B200" s="15">
        <v>62328158</v>
      </c>
      <c r="C200" s="15">
        <v>43385</v>
      </c>
      <c r="D200" s="15">
        <v>258934</v>
      </c>
      <c r="E200" s="15">
        <v>32196</v>
      </c>
      <c r="F200" s="15">
        <v>991259</v>
      </c>
      <c r="G200" s="15">
        <v>519750</v>
      </c>
      <c r="H200" s="23">
        <f t="shared" si="4"/>
        <v>0.52433319647034726</v>
      </c>
      <c r="I200" s="15">
        <v>3047914</v>
      </c>
      <c r="J200" s="15">
        <v>1968708</v>
      </c>
      <c r="K200" s="15">
        <v>10828108</v>
      </c>
      <c r="L200" s="15">
        <v>485666</v>
      </c>
      <c r="M200" s="19">
        <v>5265917</v>
      </c>
      <c r="N200" s="15">
        <v>3946115</v>
      </c>
      <c r="O200" s="20">
        <f t="shared" si="3"/>
        <v>0.74936900828478692</v>
      </c>
      <c r="P200" s="21">
        <v>6682528.96</v>
      </c>
      <c r="Q200" s="15">
        <v>4611600</v>
      </c>
      <c r="R200" s="23">
        <f t="shared" si="5"/>
        <v>0.69009801941808568</v>
      </c>
      <c r="S200" s="15">
        <v>122</v>
      </c>
      <c r="T200" s="15">
        <v>6604910</v>
      </c>
      <c r="U200" s="15">
        <v>661884</v>
      </c>
      <c r="V200" s="15">
        <v>29927088</v>
      </c>
      <c r="W200" s="15">
        <v>3207809</v>
      </c>
      <c r="X200" s="15">
        <v>931</v>
      </c>
      <c r="Y200" s="2">
        <v>300</v>
      </c>
      <c r="Z200" s="80">
        <f t="shared" si="6"/>
        <v>0.32223415682062301</v>
      </c>
      <c r="AA200" s="6">
        <v>10183983</v>
      </c>
      <c r="AB200" s="15">
        <v>6760352</v>
      </c>
      <c r="AC200" s="23">
        <f t="shared" si="7"/>
        <v>0.66382200363060306</v>
      </c>
      <c r="AD200" s="15">
        <v>59926</v>
      </c>
      <c r="AE200" s="18">
        <v>233256</v>
      </c>
      <c r="AF200" s="8">
        <f t="shared" si="2"/>
        <v>135526181</v>
      </c>
    </row>
    <row r="201" spans="1:32" x14ac:dyDescent="0.15">
      <c r="A201" s="14">
        <v>43100</v>
      </c>
      <c r="B201" s="15">
        <v>61307851</v>
      </c>
      <c r="C201" s="15">
        <v>44292</v>
      </c>
      <c r="D201" s="15">
        <v>248612</v>
      </c>
      <c r="E201" s="15">
        <v>31405</v>
      </c>
      <c r="F201" s="15">
        <v>875806</v>
      </c>
      <c r="G201" s="15">
        <v>708227</v>
      </c>
      <c r="H201" s="23">
        <f t="shared" si="4"/>
        <v>0.80865739672941273</v>
      </c>
      <c r="I201" s="15">
        <v>3181686</v>
      </c>
      <c r="J201" s="15">
        <v>2004120</v>
      </c>
      <c r="K201" s="15">
        <v>10772913</v>
      </c>
      <c r="L201" s="15">
        <v>508762</v>
      </c>
      <c r="M201" s="19">
        <v>6056654</v>
      </c>
      <c r="N201" s="15">
        <v>3962962</v>
      </c>
      <c r="O201" s="20">
        <f t="shared" si="3"/>
        <v>0.65431540253083631</v>
      </c>
      <c r="P201" s="21">
        <v>6483894</v>
      </c>
      <c r="Q201" s="15">
        <v>4569276</v>
      </c>
      <c r="R201" s="23">
        <f t="shared" si="5"/>
        <v>0.70471170565095609</v>
      </c>
      <c r="S201" s="15">
        <v>75</v>
      </c>
      <c r="T201" s="15">
        <v>6610222</v>
      </c>
      <c r="U201" s="15">
        <v>674626</v>
      </c>
      <c r="V201" s="15">
        <v>28996844</v>
      </c>
      <c r="W201" s="15">
        <v>3223941</v>
      </c>
      <c r="X201" s="15">
        <v>948</v>
      </c>
      <c r="Y201" s="2">
        <v>372</v>
      </c>
      <c r="Z201" s="80">
        <f t="shared" si="6"/>
        <v>0.39240506329113922</v>
      </c>
      <c r="AA201" s="6">
        <v>11502354</v>
      </c>
      <c r="AB201" s="15">
        <v>6962162</v>
      </c>
      <c r="AC201" s="23">
        <f t="shared" si="7"/>
        <v>0.60528149281442734</v>
      </c>
      <c r="AD201" s="15">
        <v>58530</v>
      </c>
      <c r="AE201" s="18">
        <v>247872</v>
      </c>
      <c r="AF201" s="8">
        <f t="shared" si="2"/>
        <v>134114750</v>
      </c>
    </row>
    <row r="202" spans="1:32" x14ac:dyDescent="0.15">
      <c r="A202" s="14">
        <v>43131</v>
      </c>
      <c r="B202" s="15">
        <v>70917006</v>
      </c>
      <c r="C202" s="15">
        <v>56502</v>
      </c>
      <c r="D202" s="15">
        <v>258460</v>
      </c>
      <c r="E202" s="15">
        <v>34053</v>
      </c>
      <c r="F202" s="15">
        <v>1175745</v>
      </c>
      <c r="G202" s="15">
        <v>465163</v>
      </c>
      <c r="H202" s="23">
        <f t="shared" si="4"/>
        <v>0.39563255637914685</v>
      </c>
      <c r="I202" s="15">
        <v>3408733</v>
      </c>
      <c r="J202" s="15">
        <v>2313252</v>
      </c>
      <c r="K202" s="15">
        <v>12939815</v>
      </c>
      <c r="L202" s="15">
        <v>603434</v>
      </c>
      <c r="M202" s="19">
        <v>5435950</v>
      </c>
      <c r="N202" s="15">
        <v>4637293</v>
      </c>
      <c r="O202" s="20">
        <f t="shared" si="3"/>
        <v>0.85307867070153331</v>
      </c>
      <c r="P202" s="21">
        <v>4532433.959999999</v>
      </c>
      <c r="Q202" s="15">
        <v>4861908</v>
      </c>
      <c r="R202" s="23">
        <f t="shared" si="5"/>
        <v>1.072692518613112</v>
      </c>
      <c r="S202" s="15">
        <v>42</v>
      </c>
      <c r="T202" s="15">
        <v>7058413</v>
      </c>
      <c r="U202" s="15">
        <v>861225</v>
      </c>
      <c r="V202" s="15">
        <v>30138335</v>
      </c>
      <c r="W202" s="15">
        <v>3956486</v>
      </c>
      <c r="X202" s="15">
        <v>922</v>
      </c>
      <c r="Y202" s="2">
        <v>330</v>
      </c>
      <c r="Z202" s="80">
        <f t="shared" si="6"/>
        <v>0.35791757049891543</v>
      </c>
      <c r="AA202" s="6">
        <v>10728292</v>
      </c>
      <c r="AB202" s="15">
        <v>6746365</v>
      </c>
      <c r="AC202" s="23">
        <f t="shared" si="7"/>
        <v>0.62883868187032943</v>
      </c>
      <c r="AD202" s="15">
        <v>56330</v>
      </c>
      <c r="AE202" s="18">
        <v>271608</v>
      </c>
      <c r="AF202" s="8">
        <f t="shared" ref="AF202:AF265" si="8">SUM(B202:C202,D202,E202,G202,I202,J202,K202:L202,N202,Q202,S202,T202:U202,V202,W202,Y202,AB202,AD202:AE202)</f>
        <v>149584753</v>
      </c>
    </row>
    <row r="203" spans="1:32" x14ac:dyDescent="0.15">
      <c r="A203" s="14">
        <v>43159</v>
      </c>
      <c r="B203" s="15">
        <v>49385541</v>
      </c>
      <c r="C203" s="15">
        <v>36028</v>
      </c>
      <c r="D203" s="15">
        <v>196142</v>
      </c>
      <c r="E203" s="15">
        <v>25046</v>
      </c>
      <c r="F203" s="15">
        <v>738219</v>
      </c>
      <c r="G203" s="15">
        <v>429859</v>
      </c>
      <c r="H203" s="23">
        <f t="shared" si="4"/>
        <v>0.58229197568743152</v>
      </c>
      <c r="I203" s="15">
        <v>2542843</v>
      </c>
      <c r="J203" s="15">
        <v>1608354</v>
      </c>
      <c r="K203" s="15">
        <v>8410227</v>
      </c>
      <c r="L203" s="15">
        <v>407285</v>
      </c>
      <c r="M203" s="19">
        <v>4953958</v>
      </c>
      <c r="N203" s="15">
        <v>3363159</v>
      </c>
      <c r="O203" s="20">
        <f t="shared" si="3"/>
        <v>0.67888322831965875</v>
      </c>
      <c r="P203" s="21">
        <v>4004342.0400000005</v>
      </c>
      <c r="Q203" s="15">
        <v>3752412</v>
      </c>
      <c r="R203" s="23">
        <f t="shared" si="5"/>
        <v>0.9370857840105985</v>
      </c>
      <c r="S203" s="15">
        <v>24</v>
      </c>
      <c r="T203" s="15">
        <v>5544702</v>
      </c>
      <c r="U203" s="15">
        <v>604463</v>
      </c>
      <c r="V203" s="15">
        <v>22074934</v>
      </c>
      <c r="W203" s="15">
        <v>2817032</v>
      </c>
      <c r="X203" s="15">
        <v>872</v>
      </c>
      <c r="Y203" s="2">
        <v>139</v>
      </c>
      <c r="Z203" s="80">
        <f t="shared" si="6"/>
        <v>0.15940366972477063</v>
      </c>
      <c r="AA203" s="6">
        <v>10433919</v>
      </c>
      <c r="AB203" s="15">
        <v>5588296</v>
      </c>
      <c r="AC203" s="23">
        <f t="shared" si="7"/>
        <v>0.53558936004774427</v>
      </c>
      <c r="AD203" s="15">
        <v>48753</v>
      </c>
      <c r="AE203" s="18">
        <v>197292</v>
      </c>
      <c r="AF203" s="8">
        <f t="shared" si="8"/>
        <v>107032531</v>
      </c>
    </row>
    <row r="204" spans="1:32" x14ac:dyDescent="0.15">
      <c r="A204" s="14">
        <v>43190</v>
      </c>
      <c r="B204" s="15">
        <v>72093346</v>
      </c>
      <c r="C204" s="15">
        <v>53585</v>
      </c>
      <c r="D204" s="15">
        <v>292695</v>
      </c>
      <c r="E204" s="15">
        <v>39926</v>
      </c>
      <c r="F204" s="15">
        <v>1115817</v>
      </c>
      <c r="G204" s="15">
        <v>537323</v>
      </c>
      <c r="H204" s="23">
        <f t="shared" si="4"/>
        <v>0.48155118626082949</v>
      </c>
      <c r="I204" s="15">
        <v>3693010</v>
      </c>
      <c r="J204" s="15">
        <v>2377164</v>
      </c>
      <c r="K204" s="15">
        <v>12360780</v>
      </c>
      <c r="L204" s="15">
        <v>589514</v>
      </c>
      <c r="M204" s="19">
        <v>5548086</v>
      </c>
      <c r="N204" s="15">
        <v>5073032</v>
      </c>
      <c r="O204" s="20">
        <f t="shared" si="3"/>
        <v>0.91437515568432071</v>
      </c>
      <c r="P204" s="21">
        <v>5156420.04</v>
      </c>
      <c r="Q204" s="15">
        <v>4818168</v>
      </c>
      <c r="R204" s="23">
        <f t="shared" si="5"/>
        <v>0.93440176762636273</v>
      </c>
      <c r="S204" s="15">
        <v>48</v>
      </c>
      <c r="T204" s="15">
        <v>8174821</v>
      </c>
      <c r="U204" s="15">
        <v>868533</v>
      </c>
      <c r="V204" s="15">
        <v>33264997</v>
      </c>
      <c r="W204" s="15">
        <v>4115674</v>
      </c>
      <c r="X204" s="15">
        <v>1003</v>
      </c>
      <c r="Y204" s="2">
        <v>415</v>
      </c>
      <c r="Z204" s="80">
        <f t="shared" si="6"/>
        <v>0.41375872382851447</v>
      </c>
      <c r="AA204" s="6">
        <v>11918592</v>
      </c>
      <c r="AB204" s="15">
        <v>8408764</v>
      </c>
      <c r="AC204" s="23">
        <f t="shared" si="7"/>
        <v>0.70551655766050214</v>
      </c>
      <c r="AD204" s="15">
        <v>68332</v>
      </c>
      <c r="AE204" s="18">
        <v>228360</v>
      </c>
      <c r="AF204" s="8">
        <f t="shared" si="8"/>
        <v>157058487</v>
      </c>
    </row>
    <row r="205" spans="1:32" x14ac:dyDescent="0.15">
      <c r="A205" s="14">
        <v>43220</v>
      </c>
      <c r="B205" s="15">
        <v>76541095</v>
      </c>
      <c r="C205" s="15">
        <v>54154</v>
      </c>
      <c r="D205" s="15">
        <v>313870</v>
      </c>
      <c r="E205" s="15">
        <v>34560</v>
      </c>
      <c r="F205" s="15">
        <v>1191909</v>
      </c>
      <c r="G205" s="15">
        <v>584423</v>
      </c>
      <c r="H205" s="23">
        <f t="shared" si="4"/>
        <v>0.49032518422127863</v>
      </c>
      <c r="I205" s="15">
        <v>3668756</v>
      </c>
      <c r="J205" s="15">
        <v>2425540</v>
      </c>
      <c r="K205" s="15">
        <v>13059549</v>
      </c>
      <c r="L205" s="15">
        <v>616457</v>
      </c>
      <c r="M205" s="19">
        <v>5786610</v>
      </c>
      <c r="N205" s="15">
        <v>5366944</v>
      </c>
      <c r="O205" s="20">
        <f t="shared" si="3"/>
        <v>0.92747636353581808</v>
      </c>
      <c r="P205" s="21">
        <v>5029683.96</v>
      </c>
      <c r="Q205" s="15">
        <v>5123640</v>
      </c>
      <c r="R205" s="23">
        <f t="shared" si="5"/>
        <v>1.0186803069034183</v>
      </c>
      <c r="S205" s="15">
        <v>6</v>
      </c>
      <c r="T205" s="15">
        <v>8325838</v>
      </c>
      <c r="U205" s="15">
        <v>895745</v>
      </c>
      <c r="V205" s="15">
        <v>34408357</v>
      </c>
      <c r="W205" s="15">
        <v>4225379</v>
      </c>
      <c r="X205" s="15">
        <v>887</v>
      </c>
      <c r="Y205" s="2">
        <v>270</v>
      </c>
      <c r="Z205" s="80">
        <f t="shared" si="6"/>
        <v>0.30439684329199551</v>
      </c>
      <c r="AA205" s="6">
        <v>9739631</v>
      </c>
      <c r="AB205" s="15">
        <v>8052121</v>
      </c>
      <c r="AC205" s="23">
        <f t="shared" si="7"/>
        <v>0.82673778914211427</v>
      </c>
      <c r="AD205" s="15">
        <v>63387</v>
      </c>
      <c r="AE205" s="18">
        <v>262452</v>
      </c>
      <c r="AF205" s="8">
        <f t="shared" si="8"/>
        <v>164022543</v>
      </c>
    </row>
    <row r="206" spans="1:32" x14ac:dyDescent="0.15">
      <c r="A206" s="14">
        <v>43251</v>
      </c>
      <c r="B206" s="15">
        <v>110993206</v>
      </c>
      <c r="C206" s="15">
        <v>84605</v>
      </c>
      <c r="D206" s="15">
        <v>443998</v>
      </c>
      <c r="E206" s="15">
        <v>48849</v>
      </c>
      <c r="F206" s="15">
        <v>1223525</v>
      </c>
      <c r="G206" s="15">
        <v>911467</v>
      </c>
      <c r="H206" s="23">
        <f t="shared" si="4"/>
        <v>0.74495167650844896</v>
      </c>
      <c r="I206" s="15">
        <v>4963231</v>
      </c>
      <c r="J206" s="15">
        <v>3293545</v>
      </c>
      <c r="K206" s="15">
        <v>17999570</v>
      </c>
      <c r="L206" s="15">
        <v>802808</v>
      </c>
      <c r="M206" s="19">
        <v>5130756</v>
      </c>
      <c r="N206" s="15">
        <v>7277589</v>
      </c>
      <c r="O206" s="20">
        <f t="shared" si="3"/>
        <v>1.4184243023835084</v>
      </c>
      <c r="P206" s="21">
        <v>6882155.040000001</v>
      </c>
      <c r="Q206" s="15">
        <v>6116436</v>
      </c>
      <c r="R206" s="23">
        <f t="shared" si="5"/>
        <v>0.88873847863793531</v>
      </c>
      <c r="S206" s="15">
        <v>304</v>
      </c>
      <c r="T206" s="15">
        <v>11496762</v>
      </c>
      <c r="U206" s="15">
        <v>1232092</v>
      </c>
      <c r="V206" s="15">
        <v>52087844</v>
      </c>
      <c r="W206" s="15">
        <v>5812557</v>
      </c>
      <c r="X206" s="15">
        <v>1285</v>
      </c>
      <c r="Y206" s="2">
        <v>448</v>
      </c>
      <c r="Z206" s="80">
        <f t="shared" si="6"/>
        <v>0.34863813229571983</v>
      </c>
      <c r="AA206" s="6">
        <v>9809224</v>
      </c>
      <c r="AB206" s="15">
        <v>11587018</v>
      </c>
      <c r="AC206" s="23">
        <f t="shared" si="7"/>
        <v>1.1812369663492239</v>
      </c>
      <c r="AD206" s="15">
        <v>99264</v>
      </c>
      <c r="AE206" s="18">
        <v>455748</v>
      </c>
      <c r="AF206" s="8">
        <f t="shared" si="8"/>
        <v>235707341</v>
      </c>
    </row>
    <row r="207" spans="1:32" x14ac:dyDescent="0.15">
      <c r="A207" s="14">
        <v>43281</v>
      </c>
      <c r="B207" s="15">
        <v>86497712</v>
      </c>
      <c r="C207" s="15">
        <v>59092</v>
      </c>
      <c r="D207" s="15">
        <v>350875</v>
      </c>
      <c r="E207" s="15">
        <v>38057</v>
      </c>
      <c r="F207" s="15">
        <v>1311948</v>
      </c>
      <c r="G207" s="15">
        <v>614761</v>
      </c>
      <c r="H207" s="23">
        <f t="shared" si="4"/>
        <v>0.4685864073880977</v>
      </c>
      <c r="I207" s="15">
        <v>3605567</v>
      </c>
      <c r="J207" s="15">
        <v>2285881</v>
      </c>
      <c r="K207" s="15">
        <v>13513244</v>
      </c>
      <c r="L207" s="15">
        <v>597386</v>
      </c>
      <c r="M207" s="19">
        <v>5564553</v>
      </c>
      <c r="N207" s="15">
        <v>4997686</v>
      </c>
      <c r="O207" s="20">
        <f t="shared" si="3"/>
        <v>0.89812892428196833</v>
      </c>
      <c r="P207" s="21">
        <v>5296434</v>
      </c>
      <c r="Q207" s="15">
        <v>5013036</v>
      </c>
      <c r="R207" s="23">
        <f t="shared" si="5"/>
        <v>0.94649267790366121</v>
      </c>
      <c r="S207" s="15">
        <v>17</v>
      </c>
      <c r="T207" s="15">
        <v>8417791</v>
      </c>
      <c r="U207" s="15">
        <v>852269</v>
      </c>
      <c r="V207" s="15">
        <v>41952813</v>
      </c>
      <c r="W207" s="15">
        <v>4192515</v>
      </c>
      <c r="X207" s="15">
        <v>1145</v>
      </c>
      <c r="Y207" s="2">
        <v>249</v>
      </c>
      <c r="Z207" s="80">
        <f t="shared" si="6"/>
        <v>0.21746724890829694</v>
      </c>
      <c r="AA207" s="6">
        <v>11672791</v>
      </c>
      <c r="AB207" s="15">
        <v>8632851</v>
      </c>
      <c r="AC207" s="23">
        <f t="shared" si="7"/>
        <v>0.7395704249309355</v>
      </c>
      <c r="AD207" s="15">
        <v>77080</v>
      </c>
      <c r="AE207" s="18">
        <v>718308</v>
      </c>
      <c r="AF207" s="8">
        <f t="shared" si="8"/>
        <v>182417190</v>
      </c>
    </row>
    <row r="208" spans="1:32" x14ac:dyDescent="0.15">
      <c r="A208" s="14">
        <v>43312</v>
      </c>
      <c r="B208" s="15">
        <v>99176027</v>
      </c>
      <c r="C208" s="15">
        <v>64512</v>
      </c>
      <c r="D208" s="15">
        <v>342030</v>
      </c>
      <c r="E208" s="15">
        <v>34403</v>
      </c>
      <c r="F208" s="15">
        <v>1333045</v>
      </c>
      <c r="G208" s="15">
        <v>631969</v>
      </c>
      <c r="H208" s="23">
        <f t="shared" si="4"/>
        <v>0.4740792696420601</v>
      </c>
      <c r="I208" s="15">
        <v>3536954</v>
      </c>
      <c r="J208" s="15">
        <v>2407521</v>
      </c>
      <c r="K208" s="15">
        <v>15330454</v>
      </c>
      <c r="L208" s="15">
        <v>657493</v>
      </c>
      <c r="M208" s="19">
        <v>5198398</v>
      </c>
      <c r="N208" s="15">
        <v>5356543</v>
      </c>
      <c r="O208" s="20">
        <f t="shared" si="3"/>
        <v>1.0304218722768053</v>
      </c>
      <c r="P208" s="21">
        <v>5540625.96</v>
      </c>
      <c r="Q208" s="15">
        <v>5197872</v>
      </c>
      <c r="R208" s="23">
        <f t="shared" si="5"/>
        <v>0.93813804388268074</v>
      </c>
      <c r="S208" s="15">
        <v>0</v>
      </c>
      <c r="T208" s="15">
        <v>8792587</v>
      </c>
      <c r="U208" s="15">
        <v>913108</v>
      </c>
      <c r="V208" s="15">
        <v>49074668</v>
      </c>
      <c r="W208" s="15">
        <v>4590547</v>
      </c>
      <c r="X208" s="15">
        <v>1198</v>
      </c>
      <c r="Y208" s="2">
        <v>292</v>
      </c>
      <c r="Z208" s="80">
        <f t="shared" si="6"/>
        <v>0.24373956594323873</v>
      </c>
      <c r="AA208" s="6">
        <v>8566149</v>
      </c>
      <c r="AB208" s="15">
        <v>8223428</v>
      </c>
      <c r="AC208" s="23">
        <f t="shared" si="7"/>
        <v>0.95999123993757285</v>
      </c>
      <c r="AD208" s="15">
        <v>80100</v>
      </c>
      <c r="AE208" s="18">
        <v>854928</v>
      </c>
      <c r="AF208" s="8">
        <f t="shared" si="8"/>
        <v>205265436</v>
      </c>
    </row>
    <row r="209" spans="1:32" x14ac:dyDescent="0.15">
      <c r="A209" s="14">
        <v>43343</v>
      </c>
      <c r="B209" s="15">
        <v>99265352</v>
      </c>
      <c r="C209" s="15">
        <v>61548</v>
      </c>
      <c r="D209" s="15">
        <v>349380</v>
      </c>
      <c r="E209" s="15">
        <v>36048</v>
      </c>
      <c r="F209" s="15">
        <v>824332</v>
      </c>
      <c r="G209" s="15">
        <v>496197</v>
      </c>
      <c r="H209" s="23">
        <f t="shared" si="4"/>
        <v>0.60193829670569621</v>
      </c>
      <c r="I209" s="15">
        <v>3356852</v>
      </c>
      <c r="J209" s="15">
        <v>2311189</v>
      </c>
      <c r="K209" s="15">
        <v>14947002</v>
      </c>
      <c r="L209" s="15">
        <v>656985</v>
      </c>
      <c r="M209" s="19">
        <v>4969413</v>
      </c>
      <c r="N209" s="15">
        <v>5140837</v>
      </c>
      <c r="O209" s="20">
        <f t="shared" si="3"/>
        <v>1.0344958247583769</v>
      </c>
      <c r="P209" s="21">
        <v>5206109.040000001</v>
      </c>
      <c r="Q209" s="15">
        <v>5527380</v>
      </c>
      <c r="R209" s="23">
        <f t="shared" si="5"/>
        <v>1.0617103786208826</v>
      </c>
      <c r="S209" s="15">
        <v>89</v>
      </c>
      <c r="T209" s="15">
        <v>8251376</v>
      </c>
      <c r="U209" s="15">
        <v>872569</v>
      </c>
      <c r="V209" s="15">
        <v>50638967</v>
      </c>
      <c r="W209" s="15">
        <v>4465913</v>
      </c>
      <c r="X209" s="15">
        <v>1091</v>
      </c>
      <c r="Y209" s="2">
        <v>475</v>
      </c>
      <c r="Z209" s="80">
        <f t="shared" si="6"/>
        <v>0.43538038496791936</v>
      </c>
      <c r="AA209" s="6">
        <v>10691437</v>
      </c>
      <c r="AB209" s="15">
        <v>6832777</v>
      </c>
      <c r="AC209" s="23">
        <f t="shared" si="7"/>
        <v>0.63908873989530124</v>
      </c>
      <c r="AD209" s="15">
        <v>73184</v>
      </c>
      <c r="AE209" s="18">
        <v>888132</v>
      </c>
      <c r="AF209" s="8">
        <f t="shared" si="8"/>
        <v>204172252</v>
      </c>
    </row>
    <row r="210" spans="1:32" x14ac:dyDescent="0.15">
      <c r="A210" s="14">
        <v>43373</v>
      </c>
      <c r="B210" s="15">
        <v>78197839</v>
      </c>
      <c r="C210" s="15">
        <v>52035</v>
      </c>
      <c r="D210" s="15">
        <v>261242</v>
      </c>
      <c r="E210" s="15">
        <v>27524</v>
      </c>
      <c r="F210" s="15">
        <v>1059513</v>
      </c>
      <c r="G210" s="15">
        <v>456308</v>
      </c>
      <c r="H210" s="23">
        <f t="shared" si="4"/>
        <v>0.43067711297548966</v>
      </c>
      <c r="I210" s="15">
        <v>2889877</v>
      </c>
      <c r="J210" s="15">
        <v>1921246</v>
      </c>
      <c r="K210" s="15">
        <v>12227925</v>
      </c>
      <c r="L210" s="15">
        <v>552782</v>
      </c>
      <c r="M210" s="19">
        <v>5155615</v>
      </c>
      <c r="N210" s="15">
        <v>4430509</v>
      </c>
      <c r="O210" s="20">
        <f t="shared" si="3"/>
        <v>0.85935606130403452</v>
      </c>
      <c r="P210" s="21">
        <v>4358613.959999999</v>
      </c>
      <c r="Q210" s="15">
        <v>4425552</v>
      </c>
      <c r="R210" s="23">
        <f t="shared" si="5"/>
        <v>1.0153576436487164</v>
      </c>
      <c r="S210" s="15">
        <v>10</v>
      </c>
      <c r="T210" s="15">
        <v>7024145</v>
      </c>
      <c r="U210" s="15">
        <v>714877</v>
      </c>
      <c r="V210" s="15">
        <v>38816662</v>
      </c>
      <c r="W210" s="15">
        <v>3634520</v>
      </c>
      <c r="X210" s="15">
        <v>859</v>
      </c>
      <c r="Y210" s="2">
        <v>175</v>
      </c>
      <c r="Z210" s="80">
        <f t="shared" si="6"/>
        <v>0.20372526193247964</v>
      </c>
      <c r="AA210" s="6">
        <v>10807265</v>
      </c>
      <c r="AB210" s="15">
        <v>6121878</v>
      </c>
      <c r="AC210" s="23">
        <f t="shared" si="7"/>
        <v>0.56645950663743327</v>
      </c>
      <c r="AD210" s="15">
        <v>68344</v>
      </c>
      <c r="AE210" s="18">
        <v>694296</v>
      </c>
      <c r="AF210" s="8">
        <f t="shared" si="8"/>
        <v>162517746</v>
      </c>
    </row>
    <row r="211" spans="1:32" x14ac:dyDescent="0.15">
      <c r="A211" s="14">
        <v>43404</v>
      </c>
      <c r="B211" s="15">
        <v>84940413</v>
      </c>
      <c r="C211" s="15">
        <v>65168</v>
      </c>
      <c r="D211" s="15">
        <v>282193</v>
      </c>
      <c r="E211" s="15">
        <v>33641</v>
      </c>
      <c r="F211" s="15">
        <v>1414005</v>
      </c>
      <c r="G211" s="15">
        <v>691313</v>
      </c>
      <c r="H211" s="23">
        <f t="shared" si="4"/>
        <v>0.48890421179557358</v>
      </c>
      <c r="I211" s="15">
        <v>3664817</v>
      </c>
      <c r="J211" s="15">
        <v>2309746</v>
      </c>
      <c r="K211" s="15">
        <v>13452849</v>
      </c>
      <c r="L211" s="15">
        <v>639542</v>
      </c>
      <c r="M211" s="19">
        <v>6351046</v>
      </c>
      <c r="N211" s="15">
        <v>5282994</v>
      </c>
      <c r="O211" s="20">
        <f t="shared" si="3"/>
        <v>0.83183053626127101</v>
      </c>
      <c r="P211" s="21">
        <v>4898743.92</v>
      </c>
      <c r="Q211" s="15">
        <v>4943844</v>
      </c>
      <c r="R211" s="23">
        <f t="shared" si="5"/>
        <v>1.0092064579689235</v>
      </c>
      <c r="S211" s="15">
        <v>112</v>
      </c>
      <c r="T211" s="15">
        <v>8362826</v>
      </c>
      <c r="U211" s="15">
        <v>831868</v>
      </c>
      <c r="V211" s="15">
        <v>40755343</v>
      </c>
      <c r="W211" s="15">
        <v>4072564</v>
      </c>
      <c r="X211" s="15">
        <v>859</v>
      </c>
      <c r="Y211" s="2">
        <v>290</v>
      </c>
      <c r="Z211" s="80">
        <f t="shared" si="6"/>
        <v>0.33760186263096625</v>
      </c>
      <c r="AA211" s="6">
        <v>9411669</v>
      </c>
      <c r="AB211" s="15">
        <v>8014042</v>
      </c>
      <c r="AC211" s="23">
        <f t="shared" si="7"/>
        <v>0.85150062119694181</v>
      </c>
      <c r="AD211" s="15">
        <v>70668</v>
      </c>
      <c r="AE211" s="18">
        <v>727560</v>
      </c>
      <c r="AF211" s="8">
        <f t="shared" si="8"/>
        <v>179141793</v>
      </c>
    </row>
    <row r="212" spans="1:32" x14ac:dyDescent="0.15">
      <c r="A212" s="14">
        <v>43434</v>
      </c>
      <c r="B212" s="15">
        <v>65928110</v>
      </c>
      <c r="C212" s="15">
        <v>51310</v>
      </c>
      <c r="D212" s="15">
        <v>196499</v>
      </c>
      <c r="E212" s="15">
        <v>33412</v>
      </c>
      <c r="F212" s="15">
        <v>1326901</v>
      </c>
      <c r="G212" s="15">
        <v>571532</v>
      </c>
      <c r="H212" s="23">
        <f t="shared" si="4"/>
        <v>0.43072693441334359</v>
      </c>
      <c r="I212" s="15">
        <v>3044220</v>
      </c>
      <c r="J212" s="15">
        <v>1846654</v>
      </c>
      <c r="K212" s="15">
        <v>10155806</v>
      </c>
      <c r="L212" s="15">
        <v>499438</v>
      </c>
      <c r="M212" s="19">
        <v>5382422</v>
      </c>
      <c r="N212" s="15">
        <v>4187957</v>
      </c>
      <c r="O212" s="20">
        <f t="shared" si="3"/>
        <v>0.77808038834561843</v>
      </c>
      <c r="P212" s="21">
        <v>4798038.959999999</v>
      </c>
      <c r="Q212" s="15">
        <v>4300116</v>
      </c>
      <c r="R212" s="23">
        <f t="shared" si="5"/>
        <v>0.89622365217309552</v>
      </c>
      <c r="S212" s="15">
        <v>145</v>
      </c>
      <c r="T212" s="15">
        <v>6795942</v>
      </c>
      <c r="U212" s="15">
        <v>675610</v>
      </c>
      <c r="V212" s="15">
        <v>30841273</v>
      </c>
      <c r="W212" s="15">
        <v>3229980</v>
      </c>
      <c r="X212" s="15">
        <v>836.00000000000011</v>
      </c>
      <c r="Y212" s="2">
        <v>265</v>
      </c>
      <c r="Z212" s="80">
        <f t="shared" si="6"/>
        <v>0.31698564593301432</v>
      </c>
      <c r="AA212" s="6">
        <v>9666845</v>
      </c>
      <c r="AB212" s="15">
        <v>6697267</v>
      </c>
      <c r="AC212" s="23">
        <f t="shared" si="7"/>
        <v>0.69280794302587867</v>
      </c>
      <c r="AD212" s="15">
        <v>57003</v>
      </c>
      <c r="AE212" s="18">
        <v>603024</v>
      </c>
      <c r="AF212" s="8">
        <f t="shared" si="8"/>
        <v>139715563</v>
      </c>
    </row>
    <row r="213" spans="1:32" x14ac:dyDescent="0.15">
      <c r="A213" s="14">
        <v>43465</v>
      </c>
      <c r="B213" s="15">
        <v>61105568</v>
      </c>
      <c r="C213" s="15">
        <v>49484</v>
      </c>
      <c r="D213" s="15">
        <v>219000</v>
      </c>
      <c r="E213" s="15">
        <v>22819</v>
      </c>
      <c r="F213" s="15">
        <v>976352</v>
      </c>
      <c r="G213" s="15">
        <v>685866</v>
      </c>
      <c r="H213" s="23">
        <f t="shared" si="4"/>
        <v>0.70247820458195409</v>
      </c>
      <c r="I213" s="15">
        <v>2979899</v>
      </c>
      <c r="J213" s="15">
        <v>1825237</v>
      </c>
      <c r="K213" s="15">
        <v>10074926</v>
      </c>
      <c r="L213" s="15">
        <v>495251</v>
      </c>
      <c r="M213" s="19">
        <v>5641236</v>
      </c>
      <c r="N213" s="15">
        <v>4047707</v>
      </c>
      <c r="O213" s="20">
        <f t="shared" si="3"/>
        <v>0.71752130206926279</v>
      </c>
      <c r="P213" s="21">
        <v>5376924</v>
      </c>
      <c r="Q213" s="15">
        <v>3563604</v>
      </c>
      <c r="R213" s="23">
        <f t="shared" si="5"/>
        <v>0.66275885617873709</v>
      </c>
      <c r="S213" s="15">
        <v>4</v>
      </c>
      <c r="T213" s="15">
        <v>6616632</v>
      </c>
      <c r="U213" s="15">
        <v>667768</v>
      </c>
      <c r="V213" s="15">
        <v>27943019</v>
      </c>
      <c r="W213" s="15">
        <v>3138824</v>
      </c>
      <c r="X213" s="15">
        <v>791.99999999999989</v>
      </c>
      <c r="Y213" s="2">
        <v>299</v>
      </c>
      <c r="Z213" s="80">
        <f t="shared" si="6"/>
        <v>0.3775252525252526</v>
      </c>
      <c r="AA213" s="6">
        <v>11375534</v>
      </c>
      <c r="AB213" s="15">
        <v>6508621</v>
      </c>
      <c r="AC213" s="23">
        <f t="shared" si="7"/>
        <v>0.57215960147453293</v>
      </c>
      <c r="AD213" s="15">
        <v>58308</v>
      </c>
      <c r="AE213" s="18">
        <v>415548</v>
      </c>
      <c r="AF213" s="8">
        <f t="shared" si="8"/>
        <v>130418384</v>
      </c>
    </row>
    <row r="214" spans="1:32" x14ac:dyDescent="0.15">
      <c r="A214" s="14">
        <v>43496</v>
      </c>
      <c r="B214" s="15">
        <v>76318154</v>
      </c>
      <c r="C214" s="15">
        <v>58579</v>
      </c>
      <c r="D214" s="15">
        <v>217421</v>
      </c>
      <c r="E214" s="15">
        <v>36485</v>
      </c>
      <c r="F214" s="15">
        <v>1187649</v>
      </c>
      <c r="G214" s="15">
        <v>557863</v>
      </c>
      <c r="H214" s="23">
        <f t="shared" si="4"/>
        <v>0.46972043086804266</v>
      </c>
      <c r="I214" s="15">
        <v>3453784</v>
      </c>
      <c r="J214" s="15">
        <v>2273574</v>
      </c>
      <c r="K214" s="15">
        <v>12608439</v>
      </c>
      <c r="L214" s="15">
        <v>620138</v>
      </c>
      <c r="M214" s="19">
        <v>5657901</v>
      </c>
      <c r="N214" s="15">
        <v>4890463</v>
      </c>
      <c r="O214" s="20">
        <f t="shared" si="3"/>
        <v>0.86435994549922313</v>
      </c>
      <c r="P214" s="21">
        <v>3666080.04</v>
      </c>
      <c r="Q214" s="15">
        <v>4737480</v>
      </c>
      <c r="R214" s="23">
        <f t="shared" si="5"/>
        <v>1.2922467453820239</v>
      </c>
      <c r="S214" s="15">
        <v>155</v>
      </c>
      <c r="T214" s="15">
        <v>7532562</v>
      </c>
      <c r="U214" s="15">
        <v>898449</v>
      </c>
      <c r="V214" s="15">
        <v>31371203</v>
      </c>
      <c r="W214" s="15">
        <v>4038960</v>
      </c>
      <c r="X214" s="15">
        <v>754</v>
      </c>
      <c r="Y214" s="2">
        <v>317</v>
      </c>
      <c r="Z214" s="80">
        <f t="shared" si="6"/>
        <v>0.42042440318302388</v>
      </c>
      <c r="AA214" s="6">
        <v>9646289</v>
      </c>
      <c r="AB214" s="15">
        <v>7022528</v>
      </c>
      <c r="AC214" s="23">
        <f t="shared" si="7"/>
        <v>0.72800306936688297</v>
      </c>
      <c r="AD214" s="15">
        <v>62997</v>
      </c>
      <c r="AE214" s="18">
        <v>656364</v>
      </c>
      <c r="AF214" s="8">
        <f t="shared" si="8"/>
        <v>157355915</v>
      </c>
    </row>
    <row r="215" spans="1:32" x14ac:dyDescent="0.15">
      <c r="A215" s="14">
        <v>43524</v>
      </c>
      <c r="B215" s="15">
        <v>48484342</v>
      </c>
      <c r="C215" s="15">
        <v>39005</v>
      </c>
      <c r="D215" s="15">
        <v>146615</v>
      </c>
      <c r="E215" s="15">
        <v>20487</v>
      </c>
      <c r="F215" s="15">
        <v>983216</v>
      </c>
      <c r="G215" s="15">
        <v>418485</v>
      </c>
      <c r="H215" s="23">
        <f t="shared" si="4"/>
        <v>0.42562875299018732</v>
      </c>
      <c r="I215" s="15">
        <v>2385972</v>
      </c>
      <c r="J215" s="15">
        <v>1452413</v>
      </c>
      <c r="K215" s="15">
        <v>7585869</v>
      </c>
      <c r="L215" s="15">
        <v>395997</v>
      </c>
      <c r="M215" s="19">
        <v>4976661</v>
      </c>
      <c r="N215" s="15">
        <v>3191687</v>
      </c>
      <c r="O215" s="20">
        <f t="shared" si="3"/>
        <v>0.64133100486450656</v>
      </c>
      <c r="P215" s="21">
        <v>3435384</v>
      </c>
      <c r="Q215" s="15">
        <v>2990496</v>
      </c>
      <c r="R215" s="23">
        <f t="shared" si="5"/>
        <v>0.87049831983848092</v>
      </c>
      <c r="S215" s="15">
        <v>60</v>
      </c>
      <c r="T215" s="15">
        <v>5462879</v>
      </c>
      <c r="U215" s="15">
        <v>573539</v>
      </c>
      <c r="V215" s="15">
        <v>21230394</v>
      </c>
      <c r="W215" s="15">
        <v>2610529</v>
      </c>
      <c r="X215" s="15">
        <v>694</v>
      </c>
      <c r="Y215" s="2">
        <v>227</v>
      </c>
      <c r="Z215" s="80">
        <f t="shared" si="6"/>
        <v>0.32708933717579253</v>
      </c>
      <c r="AA215" s="6">
        <v>8299713</v>
      </c>
      <c r="AB215" s="15">
        <v>5233234</v>
      </c>
      <c r="AC215" s="23">
        <f t="shared" si="7"/>
        <v>0.63053192321228457</v>
      </c>
      <c r="AD215" s="15">
        <v>49186</v>
      </c>
      <c r="AE215" s="18">
        <v>359940</v>
      </c>
      <c r="AF215" s="8">
        <f t="shared" si="8"/>
        <v>102631356</v>
      </c>
    </row>
    <row r="216" spans="1:32" x14ac:dyDescent="0.15">
      <c r="A216" s="14">
        <v>43555</v>
      </c>
      <c r="B216" s="15">
        <v>81359822</v>
      </c>
      <c r="C216" s="15">
        <v>63915</v>
      </c>
      <c r="D216" s="15">
        <v>250046</v>
      </c>
      <c r="E216" s="15">
        <v>35346</v>
      </c>
      <c r="F216" s="15">
        <v>1150059</v>
      </c>
      <c r="G216" s="15">
        <v>684343</v>
      </c>
      <c r="H216" s="23">
        <f t="shared" si="4"/>
        <v>0.59505034089555409</v>
      </c>
      <c r="I216" s="15">
        <v>3851408</v>
      </c>
      <c r="J216" s="15">
        <v>2457006</v>
      </c>
      <c r="K216" s="15">
        <v>12339485</v>
      </c>
      <c r="L216" s="15">
        <v>621183</v>
      </c>
      <c r="M216" s="19">
        <v>5055383</v>
      </c>
      <c r="N216" s="15">
        <v>5611255</v>
      </c>
      <c r="O216" s="20">
        <f t="shared" si="3"/>
        <v>1.1099564563159705</v>
      </c>
      <c r="P216" s="21">
        <v>4628544.0000000009</v>
      </c>
      <c r="Q216" s="15">
        <v>4049436</v>
      </c>
      <c r="R216" s="23">
        <f t="shared" si="5"/>
        <v>0.87488333264197105</v>
      </c>
      <c r="S216" s="15">
        <v>102</v>
      </c>
      <c r="T216" s="15">
        <v>8971105</v>
      </c>
      <c r="U216" s="15">
        <v>962779</v>
      </c>
      <c r="V216" s="15">
        <v>36130590</v>
      </c>
      <c r="W216" s="15">
        <v>4322743</v>
      </c>
      <c r="X216" s="15">
        <v>789</v>
      </c>
      <c r="Y216" s="2">
        <v>231</v>
      </c>
      <c r="Z216" s="80">
        <f t="shared" si="6"/>
        <v>0.29277566539923955</v>
      </c>
      <c r="AA216" s="6">
        <v>12021584</v>
      </c>
      <c r="AB216" s="15">
        <v>8536239</v>
      </c>
      <c r="AC216" s="23">
        <f t="shared" si="7"/>
        <v>0.71007605986033118</v>
      </c>
      <c r="AD216" s="15">
        <v>48067</v>
      </c>
      <c r="AE216" s="18">
        <v>540432</v>
      </c>
      <c r="AF216" s="8">
        <f t="shared" si="8"/>
        <v>170835533</v>
      </c>
    </row>
    <row r="217" spans="1:32" x14ac:dyDescent="0.15">
      <c r="A217" s="14">
        <v>43585</v>
      </c>
      <c r="B217" s="15">
        <v>92200549</v>
      </c>
      <c r="C217" s="15">
        <v>70291</v>
      </c>
      <c r="D217" s="15">
        <v>269634</v>
      </c>
      <c r="E217" s="15">
        <v>33445</v>
      </c>
      <c r="F217" s="15">
        <v>1774334</v>
      </c>
      <c r="G217" s="15">
        <v>750269</v>
      </c>
      <c r="H217" s="23">
        <f t="shared" si="4"/>
        <v>0.42284541692826716</v>
      </c>
      <c r="I217" s="15">
        <v>4069685</v>
      </c>
      <c r="J217" s="15">
        <v>2687510</v>
      </c>
      <c r="K217" s="15">
        <v>13474403</v>
      </c>
      <c r="L217" s="15">
        <v>680932</v>
      </c>
      <c r="M217" s="19">
        <v>6025136</v>
      </c>
      <c r="N217" s="15">
        <v>6121269</v>
      </c>
      <c r="O217" s="20">
        <f t="shared" si="3"/>
        <v>1.0159553244939201</v>
      </c>
      <c r="P217" s="21">
        <v>4196994</v>
      </c>
      <c r="Q217" s="15">
        <v>4827768</v>
      </c>
      <c r="R217" s="23">
        <f t="shared" si="5"/>
        <v>1.1502918517396021</v>
      </c>
      <c r="S217" s="15">
        <v>47</v>
      </c>
      <c r="T217" s="15">
        <v>9810934</v>
      </c>
      <c r="U217" s="15">
        <v>1043877</v>
      </c>
      <c r="V217" s="15">
        <v>40868777</v>
      </c>
      <c r="W217" s="15">
        <v>4727748</v>
      </c>
      <c r="X217" s="15">
        <v>894.99999999999989</v>
      </c>
      <c r="Y217" s="2">
        <v>224</v>
      </c>
      <c r="Z217" s="80">
        <f t="shared" si="6"/>
        <v>0.25027932960893856</v>
      </c>
      <c r="AA217" s="6">
        <v>9250400</v>
      </c>
      <c r="AB217" s="15">
        <v>9053151</v>
      </c>
      <c r="AC217" s="23">
        <f t="shared" si="7"/>
        <v>0.97867670587217848</v>
      </c>
      <c r="AD217" s="15">
        <v>56099</v>
      </c>
      <c r="AE217" s="18">
        <v>803052</v>
      </c>
      <c r="AF217" s="8">
        <f t="shared" si="8"/>
        <v>191549664</v>
      </c>
    </row>
    <row r="218" spans="1:32" x14ac:dyDescent="0.15">
      <c r="A218" s="14">
        <v>43616</v>
      </c>
      <c r="B218" s="15">
        <v>89959957</v>
      </c>
      <c r="C218" s="15">
        <v>67049</v>
      </c>
      <c r="D218" s="15">
        <v>251985</v>
      </c>
      <c r="E218" s="15">
        <v>38812</v>
      </c>
      <c r="F218" s="15">
        <v>1340494</v>
      </c>
      <c r="G218" s="15">
        <v>715063</v>
      </c>
      <c r="H218" s="23">
        <f t="shared" si="4"/>
        <v>0.53343245102178749</v>
      </c>
      <c r="I218" s="15">
        <v>3912784</v>
      </c>
      <c r="J218" s="15">
        <v>2543437</v>
      </c>
      <c r="K218" s="15">
        <v>12938016</v>
      </c>
      <c r="L218" s="15">
        <v>629719</v>
      </c>
      <c r="M218" s="19">
        <v>5248485</v>
      </c>
      <c r="N218" s="15">
        <v>5622377</v>
      </c>
      <c r="O218" s="20">
        <f t="shared" ref="O218:O256" si="9">N218/M218</f>
        <v>1.0712380810843509</v>
      </c>
      <c r="P218" s="21">
        <v>4961962.92</v>
      </c>
      <c r="Q218" s="15">
        <v>4432704</v>
      </c>
      <c r="R218" s="23">
        <f t="shared" si="5"/>
        <v>0.89333678454816023</v>
      </c>
      <c r="S218" s="15">
        <v>12</v>
      </c>
      <c r="T218" s="15">
        <v>9380694</v>
      </c>
      <c r="U218" s="15">
        <v>978680</v>
      </c>
      <c r="V218" s="15">
        <v>40363529</v>
      </c>
      <c r="W218" s="15">
        <v>4469752</v>
      </c>
      <c r="X218" s="15">
        <v>981</v>
      </c>
      <c r="Y218" s="2">
        <v>297</v>
      </c>
      <c r="Z218" s="80">
        <f t="shared" si="6"/>
        <v>0.30275229357798167</v>
      </c>
      <c r="AA218" s="6">
        <v>9016330</v>
      </c>
      <c r="AB218" s="15">
        <v>8552947</v>
      </c>
      <c r="AC218" s="23">
        <f t="shared" si="7"/>
        <v>0.9486062511021669</v>
      </c>
      <c r="AD218" s="15">
        <v>56555</v>
      </c>
      <c r="AE218" s="18">
        <v>695772</v>
      </c>
      <c r="AF218" s="8">
        <f t="shared" si="8"/>
        <v>185610141</v>
      </c>
    </row>
    <row r="219" spans="1:32" x14ac:dyDescent="0.15">
      <c r="A219" s="14">
        <v>43646</v>
      </c>
      <c r="B219" s="15">
        <v>83977723</v>
      </c>
      <c r="C219" s="15">
        <v>65853</v>
      </c>
      <c r="D219" s="15">
        <v>265113</v>
      </c>
      <c r="E219" s="15">
        <v>31781</v>
      </c>
      <c r="F219" s="15">
        <v>2023764</v>
      </c>
      <c r="G219" s="15">
        <v>807816</v>
      </c>
      <c r="H219" s="23">
        <f t="shared" ref="H219:H268" si="10">G219/F219</f>
        <v>0.39916512004364146</v>
      </c>
      <c r="I219" s="15">
        <v>3422929</v>
      </c>
      <c r="J219" s="15">
        <v>2226132</v>
      </c>
      <c r="K219" s="15">
        <v>12081922</v>
      </c>
      <c r="L219" s="15">
        <v>563070</v>
      </c>
      <c r="M219" s="19">
        <v>5394162</v>
      </c>
      <c r="N219" s="15">
        <v>4972552</v>
      </c>
      <c r="O219" s="20">
        <f t="shared" si="9"/>
        <v>0.92183957396904281</v>
      </c>
      <c r="P219" s="21">
        <v>4503819</v>
      </c>
      <c r="Q219" s="15">
        <v>4013496</v>
      </c>
      <c r="R219" s="23">
        <f t="shared" ref="R219:R268" si="11">Q219/P219</f>
        <v>0.89113172620835779</v>
      </c>
      <c r="S219" s="15">
        <v>62</v>
      </c>
      <c r="T219" s="15">
        <v>8499809</v>
      </c>
      <c r="U219" s="15">
        <v>846256</v>
      </c>
      <c r="V219" s="15">
        <v>39047553</v>
      </c>
      <c r="W219" s="15">
        <v>3955263</v>
      </c>
      <c r="X219" s="15">
        <v>987</v>
      </c>
      <c r="Y219" s="2">
        <v>199</v>
      </c>
      <c r="Z219" s="80">
        <f t="shared" ref="Z219:Z268" si="12">Y219/X219</f>
        <v>0.2016210739614995</v>
      </c>
      <c r="AA219" s="6">
        <v>12011496</v>
      </c>
      <c r="AB219" s="15">
        <v>7911258</v>
      </c>
      <c r="AC219" s="23">
        <f t="shared" ref="AC219:AC268" si="13">AB219/AA219</f>
        <v>0.65864052237956039</v>
      </c>
      <c r="AD219" s="15">
        <v>51154</v>
      </c>
      <c r="AE219" s="18">
        <v>634236</v>
      </c>
      <c r="AF219" s="8">
        <f t="shared" si="8"/>
        <v>173374177</v>
      </c>
    </row>
    <row r="220" spans="1:32" x14ac:dyDescent="0.15">
      <c r="A220" s="14">
        <v>43677</v>
      </c>
      <c r="B220" s="15">
        <v>101767678</v>
      </c>
      <c r="C220" s="15">
        <v>67864</v>
      </c>
      <c r="D220" s="15">
        <v>277746</v>
      </c>
      <c r="E220" s="15">
        <v>34828</v>
      </c>
      <c r="F220" s="15">
        <v>1492401</v>
      </c>
      <c r="G220" s="15">
        <v>830194</v>
      </c>
      <c r="H220" s="23">
        <f t="shared" si="10"/>
        <v>0.55628078512410539</v>
      </c>
      <c r="I220" s="15">
        <v>3602755</v>
      </c>
      <c r="J220" s="15">
        <v>2435915</v>
      </c>
      <c r="K220" s="15">
        <v>13886252</v>
      </c>
      <c r="L220" s="15">
        <v>666415</v>
      </c>
      <c r="M220" s="19">
        <v>5376667</v>
      </c>
      <c r="N220" s="15">
        <v>5491676</v>
      </c>
      <c r="O220" s="20">
        <f t="shared" si="9"/>
        <v>1.0213903892504408</v>
      </c>
      <c r="P220" s="21">
        <v>4254810.959999999</v>
      </c>
      <c r="Q220" s="15">
        <v>4674888</v>
      </c>
      <c r="R220" s="23">
        <f t="shared" si="11"/>
        <v>1.0987298951584916</v>
      </c>
      <c r="S220" s="15">
        <v>125</v>
      </c>
      <c r="T220" s="15">
        <v>9178115</v>
      </c>
      <c r="U220" s="15">
        <v>946084</v>
      </c>
      <c r="V220" s="15">
        <v>46967477</v>
      </c>
      <c r="W220" s="15">
        <v>4490138</v>
      </c>
      <c r="X220" s="15">
        <v>1104</v>
      </c>
      <c r="Y220" s="2">
        <v>377</v>
      </c>
      <c r="Z220" s="80">
        <f t="shared" si="12"/>
        <v>0.34148550724637683</v>
      </c>
      <c r="AA220" s="6">
        <v>6660894</v>
      </c>
      <c r="AB220" s="15">
        <v>7915867</v>
      </c>
      <c r="AC220" s="23">
        <f t="shared" si="13"/>
        <v>1.1884090934340046</v>
      </c>
      <c r="AD220" s="15">
        <v>49142</v>
      </c>
      <c r="AE220" s="18">
        <v>823188</v>
      </c>
      <c r="AF220" s="8">
        <f t="shared" si="8"/>
        <v>204106724</v>
      </c>
    </row>
    <row r="221" spans="1:32" x14ac:dyDescent="0.15">
      <c r="A221" s="14">
        <v>43708</v>
      </c>
      <c r="B221" s="15">
        <v>96889624</v>
      </c>
      <c r="C221" s="15">
        <v>69313</v>
      </c>
      <c r="D221" s="15">
        <v>285697</v>
      </c>
      <c r="E221" s="15">
        <v>31014</v>
      </c>
      <c r="F221" s="15">
        <v>937044</v>
      </c>
      <c r="G221" s="15">
        <v>679665</v>
      </c>
      <c r="H221" s="23">
        <f t="shared" si="10"/>
        <v>0.72532879992828514</v>
      </c>
      <c r="I221" s="15">
        <v>3277064</v>
      </c>
      <c r="J221" s="15">
        <v>2256004</v>
      </c>
      <c r="K221" s="15">
        <v>13199709</v>
      </c>
      <c r="L221" s="15">
        <v>608404</v>
      </c>
      <c r="M221" s="19">
        <v>5223656</v>
      </c>
      <c r="N221" s="15">
        <v>5025672</v>
      </c>
      <c r="O221" s="20">
        <f t="shared" si="9"/>
        <v>0.96209857616964056</v>
      </c>
      <c r="P221" s="21">
        <v>4172471.04</v>
      </c>
      <c r="Q221" s="15">
        <v>4039620</v>
      </c>
      <c r="R221" s="23">
        <f t="shared" si="11"/>
        <v>0.96816010495305915</v>
      </c>
      <c r="S221" s="15">
        <v>27</v>
      </c>
      <c r="T221" s="15">
        <v>8365261</v>
      </c>
      <c r="U221" s="15">
        <v>882991</v>
      </c>
      <c r="V221" s="15">
        <v>46051763</v>
      </c>
      <c r="W221" s="15">
        <v>4240671</v>
      </c>
      <c r="X221" s="15">
        <v>941.00000000000011</v>
      </c>
      <c r="Y221" s="2">
        <v>353</v>
      </c>
      <c r="Z221" s="80">
        <f t="shared" si="12"/>
        <v>0.37513283740701375</v>
      </c>
      <c r="AA221" s="6">
        <v>11429902</v>
      </c>
      <c r="AB221" s="15">
        <v>6411329</v>
      </c>
      <c r="AC221" s="23">
        <f t="shared" si="13"/>
        <v>0.56092598169258145</v>
      </c>
      <c r="AD221" s="15">
        <v>56318</v>
      </c>
      <c r="AE221" s="18">
        <v>759492</v>
      </c>
      <c r="AF221" s="8">
        <f t="shared" si="8"/>
        <v>193129991</v>
      </c>
    </row>
    <row r="222" spans="1:32" x14ac:dyDescent="0.15">
      <c r="A222" s="14">
        <v>43738</v>
      </c>
      <c r="B222" s="15">
        <v>87197907</v>
      </c>
      <c r="C222" s="15">
        <v>65828</v>
      </c>
      <c r="D222" s="15">
        <v>240680</v>
      </c>
      <c r="E222" s="15">
        <v>26512</v>
      </c>
      <c r="F222" s="15">
        <v>1976972</v>
      </c>
      <c r="G222" s="15">
        <v>669692</v>
      </c>
      <c r="H222" s="23">
        <f t="shared" si="10"/>
        <v>0.33874632518821712</v>
      </c>
      <c r="I222" s="15">
        <v>3133869</v>
      </c>
      <c r="J222" s="15">
        <v>2110509</v>
      </c>
      <c r="K222" s="15">
        <v>12004846</v>
      </c>
      <c r="L222" s="15">
        <v>573737</v>
      </c>
      <c r="M222" s="19">
        <v>5004884</v>
      </c>
      <c r="N222" s="15">
        <v>4776883</v>
      </c>
      <c r="O222" s="20">
        <f t="shared" si="9"/>
        <v>0.95444429880892345</v>
      </c>
      <c r="P222" s="21">
        <v>3878490.9599999995</v>
      </c>
      <c r="Q222" s="15">
        <v>3936972</v>
      </c>
      <c r="R222" s="23">
        <f t="shared" si="11"/>
        <v>1.0150782973592389</v>
      </c>
      <c r="S222" s="15">
        <v>34</v>
      </c>
      <c r="T222" s="15">
        <v>8031553</v>
      </c>
      <c r="U222" s="15">
        <v>788989</v>
      </c>
      <c r="V222" s="15">
        <v>41086431</v>
      </c>
      <c r="W222" s="15">
        <v>3831199</v>
      </c>
      <c r="X222" s="15">
        <v>898</v>
      </c>
      <c r="Y222" s="2">
        <v>268</v>
      </c>
      <c r="Z222" s="80">
        <f t="shared" si="12"/>
        <v>0.2984409799554566</v>
      </c>
      <c r="AA222" s="6">
        <v>10560944</v>
      </c>
      <c r="AB222" s="15">
        <v>6545648</v>
      </c>
      <c r="AC222" s="23">
        <f t="shared" si="13"/>
        <v>0.61979762415178041</v>
      </c>
      <c r="AD222" s="15">
        <v>68174</v>
      </c>
      <c r="AE222" s="18">
        <v>667560</v>
      </c>
      <c r="AF222" s="8">
        <f t="shared" si="8"/>
        <v>175757291</v>
      </c>
    </row>
    <row r="223" spans="1:32" x14ac:dyDescent="0.15">
      <c r="A223" s="14">
        <v>43769</v>
      </c>
      <c r="B223" s="15">
        <v>82880111</v>
      </c>
      <c r="C223" s="15">
        <v>74544</v>
      </c>
      <c r="D223" s="15">
        <v>239130</v>
      </c>
      <c r="E223" s="15">
        <v>31902</v>
      </c>
      <c r="F223" s="15">
        <v>1562378</v>
      </c>
      <c r="G223" s="15">
        <v>744458</v>
      </c>
      <c r="H223" s="23">
        <f t="shared" si="10"/>
        <v>0.47649032436452637</v>
      </c>
      <c r="I223" s="15">
        <v>3435045</v>
      </c>
      <c r="J223" s="15">
        <v>2164563</v>
      </c>
      <c r="K223" s="15">
        <v>11624789</v>
      </c>
      <c r="L223" s="15">
        <v>579078</v>
      </c>
      <c r="M223" s="19">
        <v>6239963</v>
      </c>
      <c r="N223" s="15">
        <v>4896635</v>
      </c>
      <c r="O223" s="20">
        <f t="shared" si="9"/>
        <v>0.78472180043375261</v>
      </c>
      <c r="P223" s="21">
        <v>3721257</v>
      </c>
      <c r="Q223" s="15">
        <v>4266204</v>
      </c>
      <c r="R223" s="23">
        <f t="shared" si="11"/>
        <v>1.1464416459277067</v>
      </c>
      <c r="S223" s="15">
        <v>119</v>
      </c>
      <c r="T223" s="15">
        <v>8356377</v>
      </c>
      <c r="U223" s="15">
        <v>800713</v>
      </c>
      <c r="V223" s="15">
        <v>38095069</v>
      </c>
      <c r="W223" s="15">
        <v>3778100</v>
      </c>
      <c r="X223" s="15">
        <v>931</v>
      </c>
      <c r="Y223" s="2">
        <v>376</v>
      </c>
      <c r="Z223" s="80">
        <f t="shared" si="12"/>
        <v>0.40386680988184748</v>
      </c>
      <c r="AA223" s="6">
        <v>9296465</v>
      </c>
      <c r="AB223" s="15">
        <v>7336719</v>
      </c>
      <c r="AC223" s="23">
        <f t="shared" si="13"/>
        <v>0.78919449489671611</v>
      </c>
      <c r="AD223" s="15">
        <v>82028</v>
      </c>
      <c r="AE223" s="18">
        <v>706788</v>
      </c>
      <c r="AF223" s="8">
        <f t="shared" si="8"/>
        <v>170092748</v>
      </c>
    </row>
    <row r="224" spans="1:32" x14ac:dyDescent="0.15">
      <c r="A224" s="14">
        <v>43799</v>
      </c>
      <c r="B224" s="15">
        <v>67023801</v>
      </c>
      <c r="C224" s="15">
        <v>52871</v>
      </c>
      <c r="D224" s="15">
        <v>214225</v>
      </c>
      <c r="E224" s="15">
        <v>29543</v>
      </c>
      <c r="F224" s="15">
        <v>905281</v>
      </c>
      <c r="G224" s="15">
        <v>717728</v>
      </c>
      <c r="H224" s="23">
        <f t="shared" si="10"/>
        <v>0.79282344377049774</v>
      </c>
      <c r="I224" s="15">
        <v>2954434</v>
      </c>
      <c r="J224" s="15">
        <v>1824150</v>
      </c>
      <c r="K224" s="15">
        <v>9379090</v>
      </c>
      <c r="L224" s="15">
        <v>457371</v>
      </c>
      <c r="M224" s="19">
        <v>5199039</v>
      </c>
      <c r="N224" s="15">
        <v>4090149</v>
      </c>
      <c r="O224" s="20">
        <f t="shared" si="9"/>
        <v>0.78671250590734176</v>
      </c>
      <c r="P224" s="21">
        <v>3847160.04</v>
      </c>
      <c r="Q224" s="15">
        <v>3321348</v>
      </c>
      <c r="R224" s="23">
        <f t="shared" si="11"/>
        <v>0.86332462529944554</v>
      </c>
      <c r="S224" s="15">
        <v>76</v>
      </c>
      <c r="T224" s="15">
        <v>7089135</v>
      </c>
      <c r="U224" s="15">
        <v>689476</v>
      </c>
      <c r="V224" s="15">
        <v>30073673</v>
      </c>
      <c r="W224" s="15">
        <v>3162412</v>
      </c>
      <c r="X224" s="15">
        <v>868</v>
      </c>
      <c r="Y224" s="2">
        <v>419</v>
      </c>
      <c r="Z224" s="80">
        <f t="shared" si="12"/>
        <v>0.48271889400921658</v>
      </c>
      <c r="AA224" s="6">
        <v>8827814</v>
      </c>
      <c r="AB224" s="15">
        <v>6387131</v>
      </c>
      <c r="AC224" s="23">
        <f t="shared" si="13"/>
        <v>0.7235235132955905</v>
      </c>
      <c r="AD224" s="15">
        <v>65279</v>
      </c>
      <c r="AE224" s="18">
        <v>472548</v>
      </c>
      <c r="AF224" s="8">
        <f t="shared" si="8"/>
        <v>138004859</v>
      </c>
    </row>
    <row r="225" spans="1:32" x14ac:dyDescent="0.15">
      <c r="A225" s="14">
        <v>43830</v>
      </c>
      <c r="B225" s="15">
        <v>61698309</v>
      </c>
      <c r="C225" s="15">
        <v>53124</v>
      </c>
      <c r="D225" s="15">
        <v>160780</v>
      </c>
      <c r="E225" s="15">
        <v>32080</v>
      </c>
      <c r="F225" s="15">
        <v>1364100</v>
      </c>
      <c r="G225" s="15">
        <v>695541</v>
      </c>
      <c r="H225" s="23">
        <f t="shared" si="10"/>
        <v>0.50989003738728833</v>
      </c>
      <c r="I225" s="15">
        <v>2864608</v>
      </c>
      <c r="J225" s="15">
        <v>1796311</v>
      </c>
      <c r="K225" s="15">
        <v>9032962</v>
      </c>
      <c r="L225" s="15">
        <v>449119</v>
      </c>
      <c r="M225" s="19">
        <v>5889084</v>
      </c>
      <c r="N225" s="15">
        <v>3909460</v>
      </c>
      <c r="O225" s="20">
        <f t="shared" si="9"/>
        <v>0.66384857135676789</v>
      </c>
      <c r="P225" s="21">
        <v>4127616</v>
      </c>
      <c r="Q225" s="15">
        <v>2914584</v>
      </c>
      <c r="R225" s="23">
        <f t="shared" si="11"/>
        <v>0.70611801097776539</v>
      </c>
      <c r="S225" s="15">
        <v>112</v>
      </c>
      <c r="T225" s="15">
        <v>6809056</v>
      </c>
      <c r="U225" s="15">
        <v>654827</v>
      </c>
      <c r="V225" s="15">
        <v>27352822</v>
      </c>
      <c r="W225" s="15">
        <v>3053695</v>
      </c>
      <c r="X225" s="15">
        <v>808</v>
      </c>
      <c r="Y225" s="2">
        <v>324</v>
      </c>
      <c r="Z225" s="80">
        <f t="shared" si="12"/>
        <v>0.40099009900990101</v>
      </c>
      <c r="AA225" s="6">
        <v>12319130</v>
      </c>
      <c r="AB225" s="15">
        <v>6282796</v>
      </c>
      <c r="AC225" s="23">
        <f t="shared" si="13"/>
        <v>0.51000322263016951</v>
      </c>
      <c r="AD225" s="15">
        <v>62270</v>
      </c>
      <c r="AE225" s="18">
        <v>397956</v>
      </c>
      <c r="AF225" s="8">
        <f t="shared" si="8"/>
        <v>128220736</v>
      </c>
    </row>
    <row r="226" spans="1:32" x14ac:dyDescent="0.15">
      <c r="A226" s="14">
        <v>43861</v>
      </c>
      <c r="B226" s="15">
        <v>76336461</v>
      </c>
      <c r="C226" s="15">
        <v>62437</v>
      </c>
      <c r="D226" s="15">
        <v>218595</v>
      </c>
      <c r="E226" s="15">
        <v>33362</v>
      </c>
      <c r="F226" s="15">
        <v>1058013</v>
      </c>
      <c r="G226" s="15">
        <v>625414</v>
      </c>
      <c r="H226" s="23">
        <f t="shared" si="10"/>
        <v>0.59112128111847395</v>
      </c>
      <c r="I226" s="15">
        <v>3369601</v>
      </c>
      <c r="J226" s="15">
        <v>2222178</v>
      </c>
      <c r="K226" s="15">
        <v>11273303</v>
      </c>
      <c r="L226" s="15">
        <v>556416</v>
      </c>
      <c r="M226" s="19">
        <v>5540388</v>
      </c>
      <c r="N226" s="15">
        <v>4712103</v>
      </c>
      <c r="O226" s="20">
        <f t="shared" si="9"/>
        <v>0.85050054256127905</v>
      </c>
      <c r="P226" s="21">
        <v>3114381.96</v>
      </c>
      <c r="Q226" s="15">
        <v>3854544</v>
      </c>
      <c r="R226" s="23">
        <f t="shared" si="11"/>
        <v>1.2376593653271739</v>
      </c>
      <c r="S226" s="15">
        <v>12</v>
      </c>
      <c r="T226" s="15">
        <v>7786783</v>
      </c>
      <c r="U226" s="15">
        <v>867566</v>
      </c>
      <c r="V226" s="15">
        <v>30915928</v>
      </c>
      <c r="W226" s="15">
        <v>3913069</v>
      </c>
      <c r="X226" s="15">
        <v>717</v>
      </c>
      <c r="Y226" s="2">
        <v>230</v>
      </c>
      <c r="Z226" s="80">
        <f t="shared" si="12"/>
        <v>0.32078103207810321</v>
      </c>
      <c r="AA226" s="6">
        <v>9383124</v>
      </c>
      <c r="AB226" s="15">
        <v>6577950</v>
      </c>
      <c r="AC226" s="23">
        <f t="shared" si="13"/>
        <v>0.70104050633882697</v>
      </c>
      <c r="AD226" s="15">
        <v>77159</v>
      </c>
      <c r="AE226" s="18">
        <v>591144</v>
      </c>
      <c r="AF226" s="8">
        <f t="shared" si="8"/>
        <v>153994255</v>
      </c>
    </row>
    <row r="227" spans="1:32" x14ac:dyDescent="0.15">
      <c r="A227" s="14">
        <v>43890</v>
      </c>
      <c r="B227" s="15">
        <v>66176193</v>
      </c>
      <c r="C227" s="15">
        <v>55441</v>
      </c>
      <c r="D227" s="15">
        <v>200834</v>
      </c>
      <c r="E227" s="15">
        <v>31126</v>
      </c>
      <c r="F227" s="15">
        <v>1514398</v>
      </c>
      <c r="G227" s="15">
        <v>638597</v>
      </c>
      <c r="H227" s="23">
        <f t="shared" si="10"/>
        <v>0.42168373175347562</v>
      </c>
      <c r="I227" s="15">
        <v>3090141</v>
      </c>
      <c r="J227" s="15">
        <v>1929016</v>
      </c>
      <c r="K227" s="15">
        <v>9201220</v>
      </c>
      <c r="L227" s="15">
        <v>459490</v>
      </c>
      <c r="M227" s="19">
        <v>4990717</v>
      </c>
      <c r="N227" s="15">
        <v>4355443</v>
      </c>
      <c r="O227" s="20">
        <f t="shared" si="9"/>
        <v>0.87270887129043784</v>
      </c>
      <c r="P227" s="21">
        <v>3234141.96</v>
      </c>
      <c r="Q227" s="15">
        <v>3038208</v>
      </c>
      <c r="R227" s="23">
        <f t="shared" si="11"/>
        <v>0.93941701928260446</v>
      </c>
      <c r="S227" s="15">
        <v>98</v>
      </c>
      <c r="T227" s="15">
        <v>7423787</v>
      </c>
      <c r="U227" s="15">
        <v>746468</v>
      </c>
      <c r="V227" s="15">
        <v>28236433</v>
      </c>
      <c r="W227" s="15">
        <v>3489045</v>
      </c>
      <c r="X227" s="15">
        <v>790</v>
      </c>
      <c r="Y227" s="2">
        <v>353</v>
      </c>
      <c r="Z227" s="80">
        <f t="shared" si="12"/>
        <v>0.44683544303797468</v>
      </c>
      <c r="AA227" s="6">
        <v>9398803</v>
      </c>
      <c r="AB227" s="15">
        <v>6681163</v>
      </c>
      <c r="AC227" s="23">
        <f t="shared" si="13"/>
        <v>0.71085254154172606</v>
      </c>
      <c r="AD227" s="15">
        <v>75692</v>
      </c>
      <c r="AE227" s="18">
        <v>441696</v>
      </c>
      <c r="AF227" s="8">
        <f t="shared" si="8"/>
        <v>136270444</v>
      </c>
    </row>
    <row r="228" spans="1:32" x14ac:dyDescent="0.15">
      <c r="A228" s="24">
        <v>43921</v>
      </c>
      <c r="B228" s="25">
        <v>81651737.864419296</v>
      </c>
      <c r="C228" s="25">
        <v>77952.924433293956</v>
      </c>
      <c r="D228" s="25">
        <v>229606.51765617894</v>
      </c>
      <c r="E228" s="25">
        <v>32061.568430320036</v>
      </c>
      <c r="F228" s="25">
        <v>1870124</v>
      </c>
      <c r="G228" s="25">
        <v>594776.94577070337</v>
      </c>
      <c r="H228" s="23">
        <f t="shared" si="10"/>
        <v>0.31804144846582544</v>
      </c>
      <c r="I228" s="25">
        <v>3397909.031914487</v>
      </c>
      <c r="J228" s="25">
        <v>2276693.9669986591</v>
      </c>
      <c r="K228" s="25">
        <v>10521424.651451921</v>
      </c>
      <c r="L228" s="25">
        <v>520339.64920307137</v>
      </c>
      <c r="M228" s="21">
        <v>5940404</v>
      </c>
      <c r="N228" s="25">
        <v>5201079.7691533286</v>
      </c>
      <c r="O228" s="26">
        <f t="shared" si="9"/>
        <v>0.87554310601658214</v>
      </c>
      <c r="P228" s="78">
        <v>3008167.08</v>
      </c>
      <c r="Q228" s="25">
        <v>2232854.8205699585</v>
      </c>
      <c r="R228" s="23">
        <f t="shared" si="11"/>
        <v>0.74226422974150708</v>
      </c>
      <c r="S228" s="25">
        <v>65.66856032511609</v>
      </c>
      <c r="T228" s="25">
        <v>8120421.8962850086</v>
      </c>
      <c r="U228" s="25">
        <v>887337.49160347471</v>
      </c>
      <c r="V228" s="25">
        <v>31458928.771631885</v>
      </c>
      <c r="W228" s="25">
        <v>4374901.3051561126</v>
      </c>
      <c r="X228" s="25">
        <v>458.99999999999994</v>
      </c>
      <c r="Y228" s="25">
        <v>184.82809954687519</v>
      </c>
      <c r="Z228" s="80">
        <f t="shared" si="12"/>
        <v>0.40267559814134035</v>
      </c>
      <c r="AA228" s="25">
        <v>16824838</v>
      </c>
      <c r="AB228" s="25">
        <v>6992677.0024421606</v>
      </c>
      <c r="AC228" s="23">
        <f t="shared" si="13"/>
        <v>0.41561630503914276</v>
      </c>
      <c r="AD228" s="25">
        <v>68181.846853346025</v>
      </c>
      <c r="AE228" s="25">
        <v>609810.8722748548</v>
      </c>
      <c r="AF228" s="27">
        <f t="shared" si="8"/>
        <v>159248947.39290792</v>
      </c>
    </row>
    <row r="229" spans="1:32" x14ac:dyDescent="0.15">
      <c r="A229" s="24">
        <v>43951</v>
      </c>
      <c r="B229" s="25">
        <v>90051667.034854144</v>
      </c>
      <c r="C229" s="25">
        <v>82507.51922393369</v>
      </c>
      <c r="D229" s="25">
        <v>297902.53943405632</v>
      </c>
      <c r="E229" s="25">
        <v>33900.511598947691</v>
      </c>
      <c r="F229" s="25">
        <v>1226935</v>
      </c>
      <c r="G229" s="25">
        <v>701550.38992515497</v>
      </c>
      <c r="H229" s="23">
        <f t="shared" si="10"/>
        <v>0.57179099946220047</v>
      </c>
      <c r="I229" s="25">
        <v>3315163.6165945767</v>
      </c>
      <c r="J229" s="25">
        <v>2383154.7379856934</v>
      </c>
      <c r="K229" s="25">
        <v>11477680.088627337</v>
      </c>
      <c r="L229" s="25">
        <v>556463.3605637853</v>
      </c>
      <c r="M229" s="21">
        <v>6390794</v>
      </c>
      <c r="N229" s="25">
        <v>5206300.4331562491</v>
      </c>
      <c r="O229" s="26">
        <f t="shared" si="9"/>
        <v>0.81465627481596947</v>
      </c>
      <c r="P229" s="78">
        <v>1500842.04</v>
      </c>
      <c r="Q229" s="25">
        <v>2646207.7156890891</v>
      </c>
      <c r="R229" s="23">
        <f t="shared" si="11"/>
        <v>1.7631487159628665</v>
      </c>
      <c r="S229" s="25">
        <v>62.886964681166653</v>
      </c>
      <c r="T229" s="25">
        <v>8372805.0976357069</v>
      </c>
      <c r="U229" s="25">
        <v>894367.78539786022</v>
      </c>
      <c r="V229" s="25">
        <v>34468024.878590018</v>
      </c>
      <c r="W229" s="25">
        <v>4366517.155079064</v>
      </c>
      <c r="X229" s="25"/>
      <c r="Y229" s="25">
        <v>186.58128798983461</v>
      </c>
      <c r="Z229" s="80"/>
      <c r="AA229" s="25">
        <v>7117929</v>
      </c>
      <c r="AB229" s="25">
        <v>7191976.2855067812</v>
      </c>
      <c r="AC229" s="23">
        <f t="shared" si="13"/>
        <v>1.0104029255569678</v>
      </c>
      <c r="AD229" s="25">
        <v>70388.971860920981</v>
      </c>
      <c r="AE229" s="25">
        <v>640041.15305839234</v>
      </c>
      <c r="AF229" s="27">
        <f t="shared" si="8"/>
        <v>172756868.74303436</v>
      </c>
    </row>
    <row r="230" spans="1:32" x14ac:dyDescent="0.15">
      <c r="A230" s="24">
        <v>43982</v>
      </c>
      <c r="B230" s="25">
        <v>99247227.71456033</v>
      </c>
      <c r="C230" s="25">
        <v>80177.962362099031</v>
      </c>
      <c r="D230" s="25">
        <v>258406.69873896125</v>
      </c>
      <c r="E230" s="25">
        <v>38060.864963792774</v>
      </c>
      <c r="F230" s="25">
        <v>842305</v>
      </c>
      <c r="G230" s="25">
        <v>663091.14369781571</v>
      </c>
      <c r="H230" s="23">
        <f t="shared" si="10"/>
        <v>0.78723401107415447</v>
      </c>
      <c r="I230" s="25">
        <v>3467184.9156351327</v>
      </c>
      <c r="J230" s="25">
        <v>2350501.6895639314</v>
      </c>
      <c r="K230" s="25">
        <v>11994780.640645837</v>
      </c>
      <c r="L230" s="25">
        <v>581576.59706539917</v>
      </c>
      <c r="M230" s="21">
        <v>4190498</v>
      </c>
      <c r="N230" s="25">
        <v>5735774.3722861055</v>
      </c>
      <c r="O230" s="26">
        <f t="shared" si="9"/>
        <v>1.3687572150818603</v>
      </c>
      <c r="P230" s="78">
        <v>2129463.96</v>
      </c>
      <c r="Q230" s="25">
        <v>2891132.6102370452</v>
      </c>
      <c r="R230" s="23">
        <f t="shared" si="11"/>
        <v>1.3576809302924504</v>
      </c>
      <c r="S230" s="25">
        <v>59.971184232649399</v>
      </c>
      <c r="T230" s="25">
        <v>8700692.2533972524</v>
      </c>
      <c r="U230" s="25">
        <v>901850.63972507196</v>
      </c>
      <c r="V230" s="25">
        <v>37345560.754139811</v>
      </c>
      <c r="W230" s="25">
        <v>4357600.4889163012</v>
      </c>
      <c r="X230" s="25">
        <v>215</v>
      </c>
      <c r="Y230" s="25">
        <v>188.44733429038752</v>
      </c>
      <c r="Z230" s="80">
        <f t="shared" si="12"/>
        <v>0.87649922925761636</v>
      </c>
      <c r="AA230" s="25">
        <v>5774614</v>
      </c>
      <c r="AB230" s="25">
        <v>7875839.1202802146</v>
      </c>
      <c r="AC230" s="23">
        <f t="shared" si="13"/>
        <v>1.3638728268729676</v>
      </c>
      <c r="AD230" s="25">
        <v>67551.606006233385</v>
      </c>
      <c r="AE230" s="25">
        <v>629231.22538104304</v>
      </c>
      <c r="AF230" s="27">
        <f t="shared" si="8"/>
        <v>187186489.7161209</v>
      </c>
    </row>
    <row r="231" spans="1:32" x14ac:dyDescent="0.15">
      <c r="A231" s="24">
        <v>44012</v>
      </c>
      <c r="B231" s="25">
        <v>91529520.064627707</v>
      </c>
      <c r="C231" s="25">
        <v>81337.600914218579</v>
      </c>
      <c r="D231" s="25">
        <v>207379.90977897725</v>
      </c>
      <c r="E231" s="25">
        <v>31792.811942156532</v>
      </c>
      <c r="F231" s="25">
        <v>1072484</v>
      </c>
      <c r="G231" s="25">
        <v>693772.30346695625</v>
      </c>
      <c r="H231" s="23">
        <f t="shared" si="10"/>
        <v>0.64688359310437848</v>
      </c>
      <c r="I231" s="25">
        <v>2929446.5994672426</v>
      </c>
      <c r="J231" s="25">
        <v>2248115.0406392538</v>
      </c>
      <c r="K231" s="25">
        <v>11079051.90623326</v>
      </c>
      <c r="L231" s="25">
        <v>509098.34480857564</v>
      </c>
      <c r="M231" s="21">
        <v>5527549</v>
      </c>
      <c r="N231" s="25">
        <v>5125275.559800664</v>
      </c>
      <c r="O231" s="26">
        <f t="shared" si="9"/>
        <v>0.92722390336126626</v>
      </c>
      <c r="P231" s="78">
        <v>3382106.0400000005</v>
      </c>
      <c r="Q231" s="25">
        <v>2559176.6300847139</v>
      </c>
      <c r="R231" s="23">
        <f t="shared" si="11"/>
        <v>0.75668136948323284</v>
      </c>
      <c r="S231" s="25">
        <v>57.273909836735619</v>
      </c>
      <c r="T231" s="25">
        <v>7736910.1770412894</v>
      </c>
      <c r="U231" s="25">
        <v>908880.93351945723</v>
      </c>
      <c r="V231" s="25">
        <v>38331810.828686647</v>
      </c>
      <c r="W231" s="25">
        <v>4349229.8606562251</v>
      </c>
      <c r="X231" s="25">
        <v>533</v>
      </c>
      <c r="Y231" s="25">
        <v>190.20052273334699</v>
      </c>
      <c r="Z231" s="80">
        <f t="shared" si="12"/>
        <v>0.35684901075674857</v>
      </c>
      <c r="AA231" s="25">
        <v>8653674</v>
      </c>
      <c r="AB231" s="25">
        <v>6971832.961306463</v>
      </c>
      <c r="AC231" s="23">
        <f t="shared" si="13"/>
        <v>0.80565005814945923</v>
      </c>
      <c r="AD231" s="25">
        <v>68552.957623795955</v>
      </c>
      <c r="AE231" s="25">
        <v>617063.42228358588</v>
      </c>
      <c r="AF231" s="27">
        <f t="shared" si="8"/>
        <v>175978495.38731378</v>
      </c>
    </row>
    <row r="232" spans="1:32" x14ac:dyDescent="0.15">
      <c r="A232" s="24">
        <v>44043</v>
      </c>
      <c r="B232" s="25">
        <v>103705430.59945919</v>
      </c>
      <c r="C232" s="25">
        <v>84600.839257935004</v>
      </c>
      <c r="D232" s="25">
        <v>263547.46905534499</v>
      </c>
      <c r="E232" s="25">
        <v>32283.817101027285</v>
      </c>
      <c r="F232" s="25">
        <v>1719383</v>
      </c>
      <c r="G232" s="25">
        <v>676691.53644786438</v>
      </c>
      <c r="H232" s="23">
        <f t="shared" si="10"/>
        <v>0.39356649242656488</v>
      </c>
      <c r="I232" s="25">
        <v>3063242.2713366472</v>
      </c>
      <c r="J232" s="25">
        <v>2250388.3632161585</v>
      </c>
      <c r="K232" s="25">
        <v>12759356.359776612</v>
      </c>
      <c r="L232" s="25">
        <v>562038.16838656191</v>
      </c>
      <c r="M232" s="21">
        <v>5319896</v>
      </c>
      <c r="N232" s="25">
        <v>5325953.0783904763</v>
      </c>
      <c r="O232" s="26">
        <f t="shared" si="9"/>
        <v>1.0011385708274139</v>
      </c>
      <c r="P232" s="78">
        <v>3500298.84</v>
      </c>
      <c r="Q232" s="25">
        <v>3003546.7089540847</v>
      </c>
      <c r="R232" s="23">
        <f t="shared" si="11"/>
        <v>0.85808293698548455</v>
      </c>
      <c r="S232" s="25">
        <v>54.447878641121953</v>
      </c>
      <c r="T232" s="25">
        <v>7935194.9515141798</v>
      </c>
      <c r="U232" s="25">
        <v>916363.78784666921</v>
      </c>
      <c r="V232" s="25">
        <v>45081770.709850185</v>
      </c>
      <c r="W232" s="25">
        <v>4340327.586749264</v>
      </c>
      <c r="X232" s="25">
        <v>565</v>
      </c>
      <c r="Y232" s="25">
        <v>192.06656903389984</v>
      </c>
      <c r="Z232" s="80">
        <f t="shared" si="12"/>
        <v>0.3399408301484953</v>
      </c>
      <c r="AA232" s="25">
        <v>7779749</v>
      </c>
      <c r="AB232" s="25">
        <v>6548343.9848048799</v>
      </c>
      <c r="AC232" s="23">
        <f t="shared" si="13"/>
        <v>0.84171661383996832</v>
      </c>
      <c r="AD232" s="25">
        <v>67059.470774466376</v>
      </c>
      <c r="AE232" s="25">
        <v>577452.08491960133</v>
      </c>
      <c r="AF232" s="27">
        <f t="shared" si="8"/>
        <v>197193838.3022888</v>
      </c>
    </row>
    <row r="233" spans="1:32" x14ac:dyDescent="0.15">
      <c r="A233" s="24">
        <v>44074</v>
      </c>
      <c r="B233" s="25">
        <v>101591927.72207931</v>
      </c>
      <c r="C233" s="25">
        <v>79132.153808519739</v>
      </c>
      <c r="D233" s="25">
        <v>253387.86533648131</v>
      </c>
      <c r="E233" s="25">
        <v>30579.425963755668</v>
      </c>
      <c r="F233" s="25">
        <v>1606619</v>
      </c>
      <c r="G233" s="25">
        <v>613567.68069150567</v>
      </c>
      <c r="H233" s="23">
        <f t="shared" si="10"/>
        <v>0.38189992816685581</v>
      </c>
      <c r="I233" s="25">
        <v>2750940.5650519119</v>
      </c>
      <c r="J233" s="25">
        <v>2012287.2015963036</v>
      </c>
      <c r="K233" s="25">
        <v>12197403.35326503</v>
      </c>
      <c r="L233" s="25">
        <v>541145.87997260666</v>
      </c>
      <c r="M233" s="21">
        <v>5185314</v>
      </c>
      <c r="N233" s="25">
        <v>5078485.7872131774</v>
      </c>
      <c r="O233" s="26">
        <f t="shared" si="9"/>
        <v>0.97939792791973201</v>
      </c>
      <c r="P233" s="78">
        <v>3331254.04</v>
      </c>
      <c r="Q233" s="25">
        <v>2848889.5144651099</v>
      </c>
      <c r="R233" s="23">
        <f t="shared" si="11"/>
        <v>0.85520031803551966</v>
      </c>
      <c r="S233" s="25">
        <v>51.7515022832103</v>
      </c>
      <c r="T233" s="25">
        <v>7383972.6241265684</v>
      </c>
      <c r="U233" s="25">
        <v>923620.36190746643</v>
      </c>
      <c r="V233" s="25">
        <v>43671733.057101436</v>
      </c>
      <c r="W233" s="25">
        <v>4331701.6034430359</v>
      </c>
      <c r="X233" s="25">
        <v>534</v>
      </c>
      <c r="Y233" s="25">
        <v>193.87618640565603</v>
      </c>
      <c r="Z233" s="80">
        <f t="shared" si="12"/>
        <v>0.36306401948624722</v>
      </c>
      <c r="AA233" s="25">
        <v>11561798</v>
      </c>
      <c r="AB233" s="25">
        <v>5468534.6456594942</v>
      </c>
      <c r="AC233" s="23">
        <f t="shared" si="13"/>
        <v>0.47298306419637276</v>
      </c>
      <c r="AD233" s="25">
        <v>67015.146881237233</v>
      </c>
      <c r="AE233" s="25">
        <v>546333.24208252283</v>
      </c>
      <c r="AF233" s="27">
        <f t="shared" si="8"/>
        <v>190390903.45833415</v>
      </c>
    </row>
    <row r="234" spans="1:32" x14ac:dyDescent="0.15">
      <c r="A234" s="14">
        <v>44104</v>
      </c>
      <c r="B234" s="15">
        <v>102922376</v>
      </c>
      <c r="C234" s="15">
        <v>81201</v>
      </c>
      <c r="D234" s="15">
        <v>271550</v>
      </c>
      <c r="E234" s="15">
        <v>31373</v>
      </c>
      <c r="F234" s="15">
        <v>1240862</v>
      </c>
      <c r="G234" s="15">
        <v>673559</v>
      </c>
      <c r="H234" s="23">
        <f t="shared" si="10"/>
        <v>0.5428153976832234</v>
      </c>
      <c r="I234" s="15">
        <v>3140887</v>
      </c>
      <c r="J234" s="15">
        <v>2151359</v>
      </c>
      <c r="K234" s="15">
        <v>12416119</v>
      </c>
      <c r="L234" s="15">
        <v>570892</v>
      </c>
      <c r="M234" s="15">
        <v>5251368</v>
      </c>
      <c r="N234" s="15">
        <v>5173803</v>
      </c>
      <c r="O234" s="20">
        <f t="shared" si="9"/>
        <v>0.98522956303957365</v>
      </c>
      <c r="P234" s="21">
        <v>2965394.04</v>
      </c>
      <c r="Q234" s="15">
        <v>3208848</v>
      </c>
      <c r="R234" s="23">
        <f t="shared" si="11"/>
        <v>1.0820983507473427</v>
      </c>
      <c r="S234" s="15">
        <v>48</v>
      </c>
      <c r="T234" s="15">
        <v>8226028</v>
      </c>
      <c r="U234" s="15">
        <v>922676</v>
      </c>
      <c r="V234" s="15">
        <v>46327436</v>
      </c>
      <c r="W234" s="15">
        <v>4554626</v>
      </c>
      <c r="X234" s="15">
        <v>595</v>
      </c>
      <c r="Y234" s="15">
        <v>191</v>
      </c>
      <c r="Z234" s="80">
        <f t="shared" si="12"/>
        <v>0.32100840336134456</v>
      </c>
      <c r="AA234" s="15">
        <v>10733989</v>
      </c>
      <c r="AB234" s="15">
        <v>7051703</v>
      </c>
      <c r="AC234" s="23">
        <f t="shared" si="13"/>
        <v>0.65695083160603207</v>
      </c>
      <c r="AD234" s="15">
        <v>71176</v>
      </c>
      <c r="AE234" s="15">
        <v>687312</v>
      </c>
      <c r="AF234" s="8">
        <f t="shared" si="8"/>
        <v>198483163</v>
      </c>
    </row>
    <row r="235" spans="1:32" x14ac:dyDescent="0.15">
      <c r="A235" s="14">
        <v>44135</v>
      </c>
      <c r="B235" s="15">
        <v>89181906</v>
      </c>
      <c r="C235" s="15">
        <v>78870</v>
      </c>
      <c r="D235" s="15">
        <v>235350</v>
      </c>
      <c r="E235" s="15">
        <v>31747</v>
      </c>
      <c r="F235" s="15">
        <v>1547150</v>
      </c>
      <c r="G235" s="15">
        <v>664350</v>
      </c>
      <c r="H235" s="23">
        <f t="shared" si="10"/>
        <v>0.429402449665514</v>
      </c>
      <c r="I235" s="15">
        <v>2953460</v>
      </c>
      <c r="J235" s="15">
        <v>1978283</v>
      </c>
      <c r="K235" s="15">
        <v>10898352</v>
      </c>
      <c r="L235" s="15">
        <v>525473</v>
      </c>
      <c r="M235" s="15">
        <v>5959968</v>
      </c>
      <c r="N235" s="15">
        <v>4792772</v>
      </c>
      <c r="O235" s="20">
        <f t="shared" si="9"/>
        <v>0.80416069348023345</v>
      </c>
      <c r="P235" s="21">
        <v>2712273</v>
      </c>
      <c r="Q235" s="15">
        <v>3013272</v>
      </c>
      <c r="R235" s="23">
        <f t="shared" si="11"/>
        <v>1.110976660535278</v>
      </c>
      <c r="S235" s="15">
        <v>69</v>
      </c>
      <c r="T235" s="15">
        <v>7639797</v>
      </c>
      <c r="U235" s="15">
        <v>850063</v>
      </c>
      <c r="V235" s="15">
        <v>39836841</v>
      </c>
      <c r="W235" s="15">
        <v>4098827</v>
      </c>
      <c r="X235" s="15">
        <v>453</v>
      </c>
      <c r="Y235" s="15">
        <v>318</v>
      </c>
      <c r="Z235" s="80">
        <f t="shared" si="12"/>
        <v>0.70198675496688745</v>
      </c>
      <c r="AA235" s="15">
        <v>9089989</v>
      </c>
      <c r="AB235" s="15">
        <v>6921674</v>
      </c>
      <c r="AC235" s="23">
        <f t="shared" si="13"/>
        <v>0.76146120748880997</v>
      </c>
      <c r="AD235" s="15">
        <v>74274</v>
      </c>
      <c r="AE235" s="15">
        <v>591744</v>
      </c>
      <c r="AF235" s="8">
        <f t="shared" si="8"/>
        <v>174367442</v>
      </c>
    </row>
    <row r="236" spans="1:32" x14ac:dyDescent="0.15">
      <c r="A236" s="14">
        <v>44165</v>
      </c>
      <c r="B236" s="15">
        <v>74516847</v>
      </c>
      <c r="C236" s="15">
        <v>71291</v>
      </c>
      <c r="D236" s="15">
        <v>176757</v>
      </c>
      <c r="E236" s="15">
        <v>29386</v>
      </c>
      <c r="F236" s="15">
        <v>1057181</v>
      </c>
      <c r="G236" s="15">
        <v>608614</v>
      </c>
      <c r="H236" s="23">
        <f t="shared" si="10"/>
        <v>0.57569517424168615</v>
      </c>
      <c r="I236" s="15">
        <v>2755083</v>
      </c>
      <c r="J236" s="15">
        <v>1824554</v>
      </c>
      <c r="K236" s="15">
        <v>9487321</v>
      </c>
      <c r="L236" s="15">
        <v>451918</v>
      </c>
      <c r="M236" s="15">
        <v>5611536</v>
      </c>
      <c r="N236" s="15">
        <v>4343439</v>
      </c>
      <c r="O236" s="20">
        <f t="shared" si="9"/>
        <v>0.77401962671183078</v>
      </c>
      <c r="P236" s="21">
        <v>3139728</v>
      </c>
      <c r="Q236" s="15">
        <v>2495064</v>
      </c>
      <c r="R236" s="23">
        <f t="shared" si="11"/>
        <v>0.79467520753390097</v>
      </c>
      <c r="S236" s="15">
        <v>43</v>
      </c>
      <c r="T236" s="15">
        <v>6933152</v>
      </c>
      <c r="U236" s="15">
        <v>772075</v>
      </c>
      <c r="V236" s="15">
        <v>32649285</v>
      </c>
      <c r="W236" s="15">
        <v>3658617</v>
      </c>
      <c r="X236" s="15">
        <v>237</v>
      </c>
      <c r="Y236" s="15">
        <v>128</v>
      </c>
      <c r="Z236" s="80">
        <f t="shared" si="12"/>
        <v>0.54008438818565396</v>
      </c>
      <c r="AA236" s="15">
        <v>10113976</v>
      </c>
      <c r="AB236" s="15">
        <v>6357491</v>
      </c>
      <c r="AC236" s="23">
        <f t="shared" si="13"/>
        <v>0.62858474253844387</v>
      </c>
      <c r="AD236" s="15">
        <v>62960</v>
      </c>
      <c r="AE236" s="15">
        <v>501084</v>
      </c>
      <c r="AF236" s="8">
        <f t="shared" si="8"/>
        <v>147695109</v>
      </c>
    </row>
    <row r="237" spans="1:32" x14ac:dyDescent="0.15">
      <c r="A237" s="14">
        <v>44196</v>
      </c>
      <c r="B237" s="15">
        <v>66305515</v>
      </c>
      <c r="C237" s="15">
        <v>66491</v>
      </c>
      <c r="D237" s="15">
        <v>166422</v>
      </c>
      <c r="E237" s="15">
        <v>23166</v>
      </c>
      <c r="F237" s="15">
        <v>1481570</v>
      </c>
      <c r="G237" s="15">
        <v>559787</v>
      </c>
      <c r="H237" s="23">
        <f t="shared" si="10"/>
        <v>0.37783364943944597</v>
      </c>
      <c r="I237" s="15">
        <v>2455199</v>
      </c>
      <c r="J237" s="15">
        <v>1704935</v>
      </c>
      <c r="K237" s="15">
        <v>7988566</v>
      </c>
      <c r="L237" s="15">
        <v>399416</v>
      </c>
      <c r="M237" s="15">
        <v>6141121</v>
      </c>
      <c r="N237" s="15">
        <v>3979743</v>
      </c>
      <c r="O237" s="20">
        <f t="shared" si="9"/>
        <v>0.6480482960684214</v>
      </c>
      <c r="P237" s="21">
        <v>1842692.0399999998</v>
      </c>
      <c r="Q237" s="15">
        <v>2039904</v>
      </c>
      <c r="R237" s="23">
        <f t="shared" si="11"/>
        <v>1.1070238302000805</v>
      </c>
      <c r="S237" s="15">
        <v>127</v>
      </c>
      <c r="T237" s="15">
        <v>6393905</v>
      </c>
      <c r="U237" s="15">
        <v>683757</v>
      </c>
      <c r="V237" s="15">
        <v>27885628</v>
      </c>
      <c r="W237" s="15">
        <v>3312441</v>
      </c>
      <c r="X237" s="15">
        <v>82</v>
      </c>
      <c r="Y237" s="15">
        <v>68</v>
      </c>
      <c r="Z237" s="80">
        <f t="shared" si="12"/>
        <v>0.82926829268292679</v>
      </c>
      <c r="AA237" s="15">
        <v>11307483</v>
      </c>
      <c r="AB237" s="15">
        <v>5638885</v>
      </c>
      <c r="AC237" s="23">
        <f t="shared" si="13"/>
        <v>0.49868613554404634</v>
      </c>
      <c r="AD237" s="15">
        <v>60705</v>
      </c>
      <c r="AE237" s="15">
        <v>404964</v>
      </c>
      <c r="AF237" s="8">
        <f t="shared" si="8"/>
        <v>130069624</v>
      </c>
    </row>
    <row r="238" spans="1:32" x14ac:dyDescent="0.15">
      <c r="A238" s="14">
        <v>44227</v>
      </c>
      <c r="B238" s="19">
        <v>84715626</v>
      </c>
      <c r="C238" s="19">
        <v>87543</v>
      </c>
      <c r="D238" s="19">
        <v>198842</v>
      </c>
      <c r="E238" s="19">
        <v>32615</v>
      </c>
      <c r="F238" s="19">
        <v>1099270</v>
      </c>
      <c r="G238" s="19">
        <v>664032</v>
      </c>
      <c r="H238" s="23">
        <f t="shared" si="10"/>
        <v>0.60406633493136352</v>
      </c>
      <c r="I238" s="19">
        <v>3176213</v>
      </c>
      <c r="J238" s="19">
        <v>2278107</v>
      </c>
      <c r="K238" s="19">
        <v>10635078</v>
      </c>
      <c r="L238" s="19">
        <v>519821</v>
      </c>
      <c r="M238" s="15">
        <v>5695979</v>
      </c>
      <c r="N238" s="19">
        <v>5041161</v>
      </c>
      <c r="O238" s="20">
        <f t="shared" si="9"/>
        <v>0.88503855087948879</v>
      </c>
      <c r="P238" s="21">
        <v>803305.99999999953</v>
      </c>
      <c r="Q238" s="19">
        <v>1352652</v>
      </c>
      <c r="R238" s="23">
        <f t="shared" si="11"/>
        <v>1.6838564631659676</v>
      </c>
      <c r="S238" s="19">
        <v>48</v>
      </c>
      <c r="T238" s="19">
        <v>7767800</v>
      </c>
      <c r="U238" s="19">
        <v>916198</v>
      </c>
      <c r="V238" s="19">
        <v>33019050</v>
      </c>
      <c r="W238" s="19">
        <v>4353608</v>
      </c>
      <c r="X238" s="19">
        <v>70</v>
      </c>
      <c r="Y238" s="19">
        <v>53</v>
      </c>
      <c r="Z238" s="80">
        <f t="shared" si="12"/>
        <v>0.75714285714285712</v>
      </c>
      <c r="AA238" s="21">
        <v>9378546</v>
      </c>
      <c r="AB238" s="19">
        <v>6651260</v>
      </c>
      <c r="AC238" s="23">
        <f t="shared" si="13"/>
        <v>0.70919948571985469</v>
      </c>
      <c r="AD238" s="19">
        <v>68084</v>
      </c>
      <c r="AE238" s="21">
        <v>436116</v>
      </c>
      <c r="AF238" s="8">
        <f t="shared" si="8"/>
        <v>161913907</v>
      </c>
    </row>
    <row r="239" spans="1:32" x14ac:dyDescent="0.15">
      <c r="A239" s="14">
        <v>44255</v>
      </c>
      <c r="B239" s="19">
        <v>63054154</v>
      </c>
      <c r="C239" s="19">
        <v>63084</v>
      </c>
      <c r="D239" s="19">
        <v>151014</v>
      </c>
      <c r="E239" s="19">
        <v>20543</v>
      </c>
      <c r="F239" s="19">
        <v>1045345</v>
      </c>
      <c r="G239" s="19">
        <v>488677</v>
      </c>
      <c r="H239" s="23">
        <f t="shared" si="10"/>
        <v>0.46747915759868752</v>
      </c>
      <c r="I239" s="19">
        <v>2441931</v>
      </c>
      <c r="J239" s="19">
        <v>1704658</v>
      </c>
      <c r="K239" s="19">
        <v>7685606</v>
      </c>
      <c r="L239" s="19">
        <v>388460</v>
      </c>
      <c r="M239" s="15">
        <v>5166179</v>
      </c>
      <c r="N239" s="19">
        <v>3899396</v>
      </c>
      <c r="O239" s="20">
        <f t="shared" si="9"/>
        <v>0.75479304917618995</v>
      </c>
      <c r="P239" s="21">
        <v>1942313.9999999986</v>
      </c>
      <c r="Q239" s="19">
        <v>860280</v>
      </c>
      <c r="R239" s="23">
        <f t="shared" si="11"/>
        <v>0.4429149972661478</v>
      </c>
      <c r="S239" s="19">
        <v>99</v>
      </c>
      <c r="T239" s="19">
        <v>6140385</v>
      </c>
      <c r="U239" s="19">
        <v>704779</v>
      </c>
      <c r="V239" s="19">
        <v>25456385</v>
      </c>
      <c r="W239" s="19">
        <v>3329725</v>
      </c>
      <c r="X239" s="19">
        <v>178</v>
      </c>
      <c r="Y239" s="19">
        <v>0</v>
      </c>
      <c r="Z239" s="80">
        <f t="shared" si="12"/>
        <v>0</v>
      </c>
      <c r="AA239" s="21">
        <v>9195630</v>
      </c>
      <c r="AB239" s="19">
        <v>5490728</v>
      </c>
      <c r="AC239" s="23">
        <f t="shared" si="13"/>
        <v>0.59710188426459088</v>
      </c>
      <c r="AD239" s="19">
        <v>57217</v>
      </c>
      <c r="AE239" s="21">
        <v>253776</v>
      </c>
      <c r="AF239" s="8">
        <f t="shared" si="8"/>
        <v>122190897</v>
      </c>
    </row>
    <row r="240" spans="1:32" x14ac:dyDescent="0.15">
      <c r="A240" s="14">
        <v>44286</v>
      </c>
      <c r="B240" s="19">
        <v>98391399</v>
      </c>
      <c r="C240" s="19">
        <v>122484</v>
      </c>
      <c r="D240" s="19">
        <v>234713</v>
      </c>
      <c r="E240" s="19">
        <v>37669</v>
      </c>
      <c r="F240" s="19">
        <v>1753330</v>
      </c>
      <c r="G240" s="19">
        <v>790694</v>
      </c>
      <c r="H240" s="23">
        <f t="shared" si="10"/>
        <v>0.45096701704756093</v>
      </c>
      <c r="I240" s="19">
        <v>3707147</v>
      </c>
      <c r="J240" s="19">
        <v>2636214</v>
      </c>
      <c r="K240" s="19">
        <v>11864441</v>
      </c>
      <c r="L240" s="19">
        <v>597365</v>
      </c>
      <c r="M240" s="15">
        <v>4982745</v>
      </c>
      <c r="N240" s="19">
        <v>6125731</v>
      </c>
      <c r="O240" s="20">
        <f t="shared" si="9"/>
        <v>1.229388820820652</v>
      </c>
      <c r="P240" s="21">
        <v>2486492.0000000042</v>
      </c>
      <c r="Q240" s="19">
        <v>2673900</v>
      </c>
      <c r="R240" s="23">
        <f t="shared" si="11"/>
        <v>1.0753704415698886</v>
      </c>
      <c r="S240" s="19">
        <v>60</v>
      </c>
      <c r="T240" s="19">
        <v>9602327</v>
      </c>
      <c r="U240" s="19">
        <v>1078782</v>
      </c>
      <c r="V240" s="19">
        <v>40236272</v>
      </c>
      <c r="W240" s="19">
        <v>5079393</v>
      </c>
      <c r="X240" s="19">
        <v>282</v>
      </c>
      <c r="Y240" s="19">
        <v>58</v>
      </c>
      <c r="Z240" s="80">
        <f t="shared" si="12"/>
        <v>0.20567375886524822</v>
      </c>
      <c r="AA240" s="21">
        <v>10834810</v>
      </c>
      <c r="AB240" s="19">
        <v>8810358</v>
      </c>
      <c r="AC240" s="23">
        <f t="shared" si="13"/>
        <v>0.81315297637891204</v>
      </c>
      <c r="AD240" s="19">
        <v>68917</v>
      </c>
      <c r="AE240" s="21">
        <v>622932</v>
      </c>
      <c r="AF240" s="8">
        <f t="shared" si="8"/>
        <v>192680856</v>
      </c>
    </row>
    <row r="241" spans="1:32" x14ac:dyDescent="0.15">
      <c r="A241" s="14">
        <v>44316</v>
      </c>
      <c r="B241" s="19">
        <v>96263230</v>
      </c>
      <c r="C241" s="19">
        <v>100527</v>
      </c>
      <c r="D241" s="19">
        <v>247852</v>
      </c>
      <c r="E241" s="19">
        <v>33149</v>
      </c>
      <c r="F241" s="19">
        <v>1562133</v>
      </c>
      <c r="G241" s="19">
        <v>646511</v>
      </c>
      <c r="H241" s="23">
        <f t="shared" si="10"/>
        <v>0.41386424843467234</v>
      </c>
      <c r="I241" s="19">
        <v>3477879</v>
      </c>
      <c r="J241" s="19">
        <v>2554169</v>
      </c>
      <c r="K241" s="19">
        <v>11494353</v>
      </c>
      <c r="L241" s="19">
        <v>545580</v>
      </c>
      <c r="M241" s="15">
        <v>5339207</v>
      </c>
      <c r="N241" s="19">
        <v>5588714</v>
      </c>
      <c r="O241" s="20">
        <f t="shared" si="9"/>
        <v>1.0467310969587806</v>
      </c>
      <c r="P241" s="21">
        <v>2132352.0000000084</v>
      </c>
      <c r="Q241" s="19">
        <v>2458164</v>
      </c>
      <c r="R241" s="23">
        <f t="shared" si="11"/>
        <v>1.1527946605438457</v>
      </c>
      <c r="S241" s="19">
        <v>59</v>
      </c>
      <c r="T241" s="19">
        <v>8919415</v>
      </c>
      <c r="U241" s="19">
        <v>1025179</v>
      </c>
      <c r="V241" s="19">
        <v>39809774</v>
      </c>
      <c r="W241" s="19">
        <v>4788320</v>
      </c>
      <c r="X241" s="19">
        <v>164</v>
      </c>
      <c r="Y241" s="19">
        <v>12</v>
      </c>
      <c r="Z241" s="80">
        <f t="shared" si="12"/>
        <v>7.3170731707317069E-2</v>
      </c>
      <c r="AA241" s="21">
        <v>9781878</v>
      </c>
      <c r="AB241" s="19">
        <v>8191503</v>
      </c>
      <c r="AC241" s="23">
        <f t="shared" si="13"/>
        <v>0.83741618940657403</v>
      </c>
      <c r="AD241" s="19">
        <v>72900</v>
      </c>
      <c r="AE241" s="21">
        <v>520464</v>
      </c>
      <c r="AF241" s="8">
        <f t="shared" si="8"/>
        <v>186737754</v>
      </c>
    </row>
    <row r="242" spans="1:32" x14ac:dyDescent="0.15">
      <c r="A242" s="14">
        <v>44347</v>
      </c>
      <c r="B242" s="19">
        <v>98807884</v>
      </c>
      <c r="C242" s="19">
        <v>93340</v>
      </c>
      <c r="D242" s="19">
        <v>236864</v>
      </c>
      <c r="E242" s="19">
        <v>31632</v>
      </c>
      <c r="F242" s="19">
        <v>1564966</v>
      </c>
      <c r="G242" s="19">
        <v>845251</v>
      </c>
      <c r="H242" s="23">
        <f t="shared" si="10"/>
        <v>0.54010821960349298</v>
      </c>
      <c r="I242" s="19">
        <v>3411001</v>
      </c>
      <c r="J242" s="19">
        <v>2548681</v>
      </c>
      <c r="K242" s="19">
        <v>11073599</v>
      </c>
      <c r="L242" s="19">
        <v>499694</v>
      </c>
      <c r="M242" s="15">
        <v>4861281</v>
      </c>
      <c r="N242" s="19">
        <v>5331865</v>
      </c>
      <c r="O242" s="20">
        <f t="shared" si="9"/>
        <v>1.0968024683205928</v>
      </c>
      <c r="P242" s="21">
        <v>1627771.0000000081</v>
      </c>
      <c r="Q242" s="19">
        <v>1815288</v>
      </c>
      <c r="R242" s="23">
        <f t="shared" si="11"/>
        <v>1.1151986366632598</v>
      </c>
      <c r="S242" s="19">
        <v>38</v>
      </c>
      <c r="T242" s="19">
        <v>8898631</v>
      </c>
      <c r="U242" s="19">
        <v>981191</v>
      </c>
      <c r="V242" s="19">
        <v>40948452</v>
      </c>
      <c r="W242" s="19">
        <v>4753684</v>
      </c>
      <c r="X242" s="19">
        <v>106</v>
      </c>
      <c r="Y242" s="19">
        <v>94</v>
      </c>
      <c r="Z242" s="80">
        <f t="shared" si="12"/>
        <v>0.8867924528301887</v>
      </c>
      <c r="AA242" s="21">
        <v>9025721</v>
      </c>
      <c r="AB242" s="19">
        <v>8129581</v>
      </c>
      <c r="AC242" s="23">
        <f t="shared" si="13"/>
        <v>0.9007126411286146</v>
      </c>
      <c r="AD242" s="19">
        <v>60881</v>
      </c>
      <c r="AE242" s="21">
        <v>475740</v>
      </c>
      <c r="AF242" s="8">
        <f t="shared" si="8"/>
        <v>188943391</v>
      </c>
    </row>
    <row r="243" spans="1:32" x14ac:dyDescent="0.15">
      <c r="A243" s="14">
        <v>44377</v>
      </c>
      <c r="B243" s="19">
        <v>103235701</v>
      </c>
      <c r="C243" s="19">
        <v>83086</v>
      </c>
      <c r="D243" s="19">
        <v>236053</v>
      </c>
      <c r="E243" s="19">
        <v>29632</v>
      </c>
      <c r="F243" s="19">
        <v>1684270</v>
      </c>
      <c r="G243" s="19">
        <v>773555</v>
      </c>
      <c r="H243" s="23">
        <f t="shared" si="10"/>
        <v>0.45928206285215556</v>
      </c>
      <c r="I243" s="19">
        <v>3374809</v>
      </c>
      <c r="J243" s="19">
        <v>2491085</v>
      </c>
      <c r="K243" s="19">
        <v>11474765</v>
      </c>
      <c r="L243" s="19">
        <v>516291</v>
      </c>
      <c r="M243" s="15">
        <v>4865202</v>
      </c>
      <c r="N243" s="19">
        <v>5038563</v>
      </c>
      <c r="O243" s="20">
        <f t="shared" si="9"/>
        <v>1.035632847310348</v>
      </c>
      <c r="P243" s="21">
        <v>2907626.9999999879</v>
      </c>
      <c r="Q243" s="19">
        <v>1966368</v>
      </c>
      <c r="R243" s="23">
        <f t="shared" si="11"/>
        <v>0.67627931643226868</v>
      </c>
      <c r="S243" s="19">
        <v>12</v>
      </c>
      <c r="T243" s="19">
        <v>8699288</v>
      </c>
      <c r="U243" s="19">
        <v>958937</v>
      </c>
      <c r="V243" s="19">
        <v>44362790</v>
      </c>
      <c r="W243" s="19">
        <v>4732878</v>
      </c>
      <c r="X243" s="19">
        <v>312</v>
      </c>
      <c r="Y243" s="19">
        <v>66</v>
      </c>
      <c r="Z243" s="80">
        <f t="shared" si="12"/>
        <v>0.21153846153846154</v>
      </c>
      <c r="AA243" s="21">
        <v>11037488</v>
      </c>
      <c r="AB243" s="19">
        <v>8143548</v>
      </c>
      <c r="AC243" s="23">
        <f t="shared" si="13"/>
        <v>0.7378080954652001</v>
      </c>
      <c r="AD243" s="19">
        <v>57521</v>
      </c>
      <c r="AE243" s="21">
        <v>586500</v>
      </c>
      <c r="AF243" s="8">
        <f t="shared" si="8"/>
        <v>196761448</v>
      </c>
    </row>
    <row r="244" spans="1:32" x14ac:dyDescent="0.15">
      <c r="A244" s="14">
        <v>44408</v>
      </c>
      <c r="B244" s="19">
        <v>114673264</v>
      </c>
      <c r="C244" s="19">
        <v>91964</v>
      </c>
      <c r="D244" s="19">
        <v>265608</v>
      </c>
      <c r="E244" s="19">
        <v>32290</v>
      </c>
      <c r="F244" s="19">
        <v>1835046</v>
      </c>
      <c r="G244" s="19">
        <v>789611</v>
      </c>
      <c r="H244" s="23">
        <f t="shared" si="10"/>
        <v>0.43029493538581592</v>
      </c>
      <c r="I244" s="19">
        <v>3335575</v>
      </c>
      <c r="J244" s="19">
        <v>2531211</v>
      </c>
      <c r="K244" s="19">
        <v>12973673</v>
      </c>
      <c r="L244" s="19">
        <v>557902</v>
      </c>
      <c r="M244" s="15">
        <v>4683460</v>
      </c>
      <c r="N244" s="19">
        <v>4905905</v>
      </c>
      <c r="O244" s="20">
        <f t="shared" si="9"/>
        <v>1.0474958684391453</v>
      </c>
      <c r="P244" s="21">
        <v>3585703.0000000084</v>
      </c>
      <c r="Q244" s="19">
        <v>3130416</v>
      </c>
      <c r="R244" s="23">
        <f t="shared" si="11"/>
        <v>0.87302713024475054</v>
      </c>
      <c r="S244" s="19">
        <v>36</v>
      </c>
      <c r="T244" s="19">
        <v>8713709</v>
      </c>
      <c r="U244" s="19">
        <v>1016466</v>
      </c>
      <c r="V244" s="19">
        <v>54565652</v>
      </c>
      <c r="W244" s="19">
        <v>5086111</v>
      </c>
      <c r="X244" s="19">
        <v>384</v>
      </c>
      <c r="Y244" s="19">
        <v>82</v>
      </c>
      <c r="Z244" s="80">
        <f t="shared" si="12"/>
        <v>0.21354166666666666</v>
      </c>
      <c r="AA244" s="21">
        <v>8926685</v>
      </c>
      <c r="AB244" s="19">
        <v>8160776</v>
      </c>
      <c r="AC244" s="23">
        <f t="shared" si="13"/>
        <v>0.91420006418956201</v>
      </c>
      <c r="AD244" s="19">
        <v>56822</v>
      </c>
      <c r="AE244" s="21">
        <v>599940</v>
      </c>
      <c r="AF244" s="8">
        <f t="shared" si="8"/>
        <v>221487013</v>
      </c>
    </row>
    <row r="245" spans="1:32" x14ac:dyDescent="0.15">
      <c r="A245" s="14">
        <v>44439</v>
      </c>
      <c r="B245" s="19">
        <v>109228173</v>
      </c>
      <c r="C245" s="19">
        <v>81178</v>
      </c>
      <c r="D245" s="19">
        <v>246234</v>
      </c>
      <c r="E245" s="19">
        <v>31531</v>
      </c>
      <c r="F245" s="19">
        <v>1473483</v>
      </c>
      <c r="G245" s="19">
        <v>749847</v>
      </c>
      <c r="H245" s="23">
        <f t="shared" si="10"/>
        <v>0.50889423223749441</v>
      </c>
      <c r="I245" s="19">
        <v>3140755</v>
      </c>
      <c r="J245" s="19">
        <v>2359456</v>
      </c>
      <c r="K245" s="19">
        <v>12331032</v>
      </c>
      <c r="L245" s="19">
        <v>526879</v>
      </c>
      <c r="M245" s="15">
        <v>4537073</v>
      </c>
      <c r="N245" s="19">
        <v>4548471</v>
      </c>
      <c r="O245" s="20">
        <f t="shared" si="9"/>
        <v>1.0025121923319285</v>
      </c>
      <c r="P245" s="21">
        <v>2890481.0000000042</v>
      </c>
      <c r="Q245" s="19">
        <v>2849208</v>
      </c>
      <c r="R245" s="23">
        <f t="shared" si="11"/>
        <v>0.98572106165029139</v>
      </c>
      <c r="S245" s="19">
        <v>139</v>
      </c>
      <c r="T245" s="19">
        <v>8261882</v>
      </c>
      <c r="U245" s="19">
        <v>972343</v>
      </c>
      <c r="V245" s="19">
        <v>54194900</v>
      </c>
      <c r="W245" s="19">
        <v>4880426</v>
      </c>
      <c r="X245" s="19">
        <v>329</v>
      </c>
      <c r="Y245" s="19">
        <v>60</v>
      </c>
      <c r="Z245" s="80">
        <f t="shared" si="12"/>
        <v>0.18237082066869301</v>
      </c>
      <c r="AA245" s="21">
        <v>11585935</v>
      </c>
      <c r="AB245" s="19">
        <v>7350865</v>
      </c>
      <c r="AC245" s="23">
        <f t="shared" si="13"/>
        <v>0.63446454688378628</v>
      </c>
      <c r="AD245" s="19">
        <v>54020</v>
      </c>
      <c r="AE245" s="21">
        <v>494232</v>
      </c>
      <c r="AF245" s="8">
        <f t="shared" si="8"/>
        <v>212301631</v>
      </c>
    </row>
    <row r="246" spans="1:32" x14ac:dyDescent="0.15">
      <c r="A246" s="14">
        <v>44469</v>
      </c>
      <c r="B246" s="19">
        <v>93254885</v>
      </c>
      <c r="C246" s="19">
        <v>73320</v>
      </c>
      <c r="D246" s="19">
        <v>182958</v>
      </c>
      <c r="E246" s="19">
        <v>26185</v>
      </c>
      <c r="F246" s="19">
        <v>2084532</v>
      </c>
      <c r="G246" s="19">
        <v>729666</v>
      </c>
      <c r="H246" s="23">
        <f t="shared" si="10"/>
        <v>0.35003828197408338</v>
      </c>
      <c r="I246" s="19">
        <v>2864857</v>
      </c>
      <c r="J246" s="19">
        <v>2123121</v>
      </c>
      <c r="K246" s="19">
        <v>10672622</v>
      </c>
      <c r="L246" s="19">
        <v>476633</v>
      </c>
      <c r="M246" s="19">
        <v>4598885</v>
      </c>
      <c r="N246" s="19">
        <v>4064633</v>
      </c>
      <c r="O246" s="20">
        <f t="shared" si="9"/>
        <v>0.88383010229653491</v>
      </c>
      <c r="P246" s="21">
        <v>2689527.9999999958</v>
      </c>
      <c r="Q246" s="19">
        <v>3352320</v>
      </c>
      <c r="R246" s="23">
        <f t="shared" si="11"/>
        <v>1.2464343185867577</v>
      </c>
      <c r="S246" s="19">
        <v>24</v>
      </c>
      <c r="T246" s="19">
        <v>7529360</v>
      </c>
      <c r="U246" s="19">
        <v>851526</v>
      </c>
      <c r="V246" s="19">
        <v>45287830</v>
      </c>
      <c r="W246" s="19">
        <v>4267008</v>
      </c>
      <c r="X246" s="19">
        <v>275</v>
      </c>
      <c r="Y246" s="19">
        <v>89</v>
      </c>
      <c r="Z246" s="80">
        <f t="shared" si="12"/>
        <v>0.32363636363636361</v>
      </c>
      <c r="AA246" s="21">
        <v>11709236</v>
      </c>
      <c r="AB246" s="19">
        <v>6765382</v>
      </c>
      <c r="AC246" s="23">
        <f t="shared" si="13"/>
        <v>0.57778167593513363</v>
      </c>
      <c r="AD246" s="19">
        <v>50445</v>
      </c>
      <c r="AE246" s="21">
        <v>606756</v>
      </c>
      <c r="AF246" s="8">
        <f t="shared" si="8"/>
        <v>183179620</v>
      </c>
    </row>
    <row r="247" spans="1:32" x14ac:dyDescent="0.15">
      <c r="A247" s="14">
        <v>44500</v>
      </c>
      <c r="B247" s="19">
        <v>99532010</v>
      </c>
      <c r="C247" s="19">
        <v>85557</v>
      </c>
      <c r="D247" s="19">
        <v>204107</v>
      </c>
      <c r="E247" s="19">
        <v>39141</v>
      </c>
      <c r="F247" s="19">
        <v>2570748</v>
      </c>
      <c r="G247" s="19">
        <v>802782</v>
      </c>
      <c r="H247" s="23">
        <f t="shared" si="10"/>
        <v>0.31227564895509013</v>
      </c>
      <c r="I247" s="19">
        <v>3343570</v>
      </c>
      <c r="J247" s="19">
        <v>2438013</v>
      </c>
      <c r="K247" s="19">
        <v>11391147</v>
      </c>
      <c r="L247" s="19">
        <v>516050</v>
      </c>
      <c r="M247" s="19">
        <v>5290864</v>
      </c>
      <c r="N247" s="19">
        <v>4578162</v>
      </c>
      <c r="O247" s="20">
        <f t="shared" si="9"/>
        <v>0.86529572485703654</v>
      </c>
      <c r="P247" s="21">
        <v>2462317.0000000084</v>
      </c>
      <c r="Q247" s="19">
        <v>2806356</v>
      </c>
      <c r="R247" s="23">
        <f t="shared" si="11"/>
        <v>1.1397216524111196</v>
      </c>
      <c r="S247" s="19">
        <v>93</v>
      </c>
      <c r="T247" s="19">
        <v>8406433</v>
      </c>
      <c r="U247" s="19">
        <v>936811</v>
      </c>
      <c r="V247" s="19">
        <v>46443190</v>
      </c>
      <c r="W247" s="19">
        <v>4691522</v>
      </c>
      <c r="X247" s="19">
        <v>229</v>
      </c>
      <c r="Y247" s="19">
        <v>200</v>
      </c>
      <c r="Z247" s="80">
        <f t="shared" si="12"/>
        <v>0.8733624454148472</v>
      </c>
      <c r="AA247" s="21">
        <v>12591565</v>
      </c>
      <c r="AB247" s="19">
        <v>8122348</v>
      </c>
      <c r="AC247" s="23">
        <f t="shared" si="13"/>
        <v>0.64506262724292018</v>
      </c>
      <c r="AD247" s="19">
        <v>50763</v>
      </c>
      <c r="AE247" s="21">
        <v>494436</v>
      </c>
      <c r="AF247" s="8">
        <f t="shared" si="8"/>
        <v>194882691</v>
      </c>
    </row>
    <row r="248" spans="1:32" x14ac:dyDescent="0.15">
      <c r="A248" s="14">
        <v>44530</v>
      </c>
      <c r="B248" s="19">
        <v>79073018</v>
      </c>
      <c r="C248" s="19">
        <v>70606</v>
      </c>
      <c r="D248" s="19">
        <v>155316</v>
      </c>
      <c r="E248" s="19">
        <v>31913</v>
      </c>
      <c r="F248" s="19">
        <v>2451384</v>
      </c>
      <c r="G248" s="19">
        <v>683789</v>
      </c>
      <c r="H248" s="23">
        <f t="shared" si="10"/>
        <v>0.27893997839587759</v>
      </c>
      <c r="I248" s="19">
        <v>2870332</v>
      </c>
      <c r="J248" s="19">
        <v>2078579</v>
      </c>
      <c r="K248" s="19">
        <v>9218352</v>
      </c>
      <c r="L248" s="19">
        <v>430307</v>
      </c>
      <c r="M248" s="19">
        <v>4949224</v>
      </c>
      <c r="N248" s="19">
        <v>3860215</v>
      </c>
      <c r="O248" s="20">
        <f t="shared" si="9"/>
        <v>0.77996368723662535</v>
      </c>
      <c r="P248" s="21">
        <v>2202705.9999999958</v>
      </c>
      <c r="Q248" s="19">
        <v>2273328</v>
      </c>
      <c r="R248" s="23">
        <f t="shared" si="11"/>
        <v>1.0320614734785325</v>
      </c>
      <c r="S248" s="19">
        <v>41</v>
      </c>
      <c r="T248" s="19">
        <v>7152846</v>
      </c>
      <c r="U248" s="19">
        <v>797456</v>
      </c>
      <c r="V248" s="19">
        <v>36196038</v>
      </c>
      <c r="W248" s="19">
        <v>3882753</v>
      </c>
      <c r="X248" s="19">
        <v>302</v>
      </c>
      <c r="Y248" s="19">
        <v>83</v>
      </c>
      <c r="Z248" s="80">
        <f t="shared" si="12"/>
        <v>0.27483443708609273</v>
      </c>
      <c r="AA248" s="21">
        <v>10375504</v>
      </c>
      <c r="AB248" s="19">
        <v>7110511</v>
      </c>
      <c r="AC248" s="23">
        <f t="shared" si="13"/>
        <v>0.68531716627934414</v>
      </c>
      <c r="AD248" s="19">
        <v>48522</v>
      </c>
      <c r="AE248" s="21">
        <v>386340</v>
      </c>
      <c r="AF248" s="8">
        <f t="shared" si="8"/>
        <v>156320345</v>
      </c>
    </row>
    <row r="249" spans="1:32" x14ac:dyDescent="0.15">
      <c r="A249" s="14">
        <v>44561</v>
      </c>
      <c r="B249" s="19">
        <v>58225287</v>
      </c>
      <c r="C249" s="19">
        <v>55838</v>
      </c>
      <c r="D249" s="19">
        <v>125436.99999999999</v>
      </c>
      <c r="E249" s="19">
        <v>23621</v>
      </c>
      <c r="F249" s="19">
        <v>1098533</v>
      </c>
      <c r="G249" s="19">
        <v>645861</v>
      </c>
      <c r="H249" s="23">
        <f t="shared" si="10"/>
        <v>0.58793044906252245</v>
      </c>
      <c r="I249" s="19">
        <v>2284091.9999999995</v>
      </c>
      <c r="J249" s="19">
        <v>1637356.9999999995</v>
      </c>
      <c r="K249" s="19">
        <v>7080406.9999999981</v>
      </c>
      <c r="L249" s="19">
        <v>328827.99999999994</v>
      </c>
      <c r="M249" s="19">
        <v>5228444</v>
      </c>
      <c r="N249" s="19">
        <v>2917394</v>
      </c>
      <c r="O249" s="20">
        <f t="shared" si="9"/>
        <v>0.55798512903647812</v>
      </c>
      <c r="P249" s="21">
        <v>2448453</v>
      </c>
      <c r="Q249" s="19">
        <v>2002296</v>
      </c>
      <c r="R249" s="23">
        <f t="shared" si="11"/>
        <v>0.81778004315377917</v>
      </c>
      <c r="S249" s="19">
        <v>56</v>
      </c>
      <c r="T249" s="19">
        <v>5616948</v>
      </c>
      <c r="U249" s="19">
        <v>586832</v>
      </c>
      <c r="V249" s="19">
        <v>25991651.999999985</v>
      </c>
      <c r="W249" s="19">
        <v>2931369</v>
      </c>
      <c r="X249" s="19">
        <v>258</v>
      </c>
      <c r="Y249" s="19">
        <v>153</v>
      </c>
      <c r="Z249" s="80">
        <f t="shared" si="12"/>
        <v>0.59302325581395354</v>
      </c>
      <c r="AA249" s="21">
        <v>10357778</v>
      </c>
      <c r="AB249" s="19">
        <v>5477428</v>
      </c>
      <c r="AC249" s="23">
        <f t="shared" si="13"/>
        <v>0.52882268764594109</v>
      </c>
      <c r="AD249" s="19">
        <v>43282.999999999993</v>
      </c>
      <c r="AE249" s="21">
        <v>328956</v>
      </c>
      <c r="AF249" s="8">
        <f t="shared" si="8"/>
        <v>116303094.99999999</v>
      </c>
    </row>
    <row r="250" spans="1:32" x14ac:dyDescent="0.15">
      <c r="A250" s="14">
        <v>44592</v>
      </c>
      <c r="B250" s="19">
        <v>79109748</v>
      </c>
      <c r="C250" s="19">
        <v>77703</v>
      </c>
      <c r="D250" s="19">
        <v>143096</v>
      </c>
      <c r="E250" s="19">
        <v>19921</v>
      </c>
      <c r="F250" s="19">
        <v>2017647</v>
      </c>
      <c r="G250" s="19">
        <v>797577</v>
      </c>
      <c r="H250" s="23">
        <f t="shared" si="10"/>
        <v>0.39530056546065789</v>
      </c>
      <c r="I250" s="19">
        <v>3032825</v>
      </c>
      <c r="J250" s="19">
        <v>2324753</v>
      </c>
      <c r="K250" s="19">
        <v>10110094</v>
      </c>
      <c r="L250" s="19">
        <v>459633</v>
      </c>
      <c r="M250" s="19">
        <v>4863742</v>
      </c>
      <c r="N250" s="19">
        <v>4016069</v>
      </c>
      <c r="O250" s="20">
        <f t="shared" si="9"/>
        <v>0.82571587884390252</v>
      </c>
      <c r="P250" s="21">
        <v>1521174.0000000121</v>
      </c>
      <c r="Q250" s="19">
        <v>1917600</v>
      </c>
      <c r="R250" s="23">
        <f t="shared" si="11"/>
        <v>1.2606052956466418</v>
      </c>
      <c r="S250" s="19">
        <v>77</v>
      </c>
      <c r="T250" s="19">
        <v>7246943</v>
      </c>
      <c r="U250" s="19">
        <v>856089</v>
      </c>
      <c r="V250" s="19">
        <v>32116574</v>
      </c>
      <c r="W250" s="19">
        <v>4186522</v>
      </c>
      <c r="X250" s="19">
        <v>224</v>
      </c>
      <c r="Y250" s="19">
        <v>31</v>
      </c>
      <c r="Z250" s="80">
        <f t="shared" si="12"/>
        <v>0.13839285714285715</v>
      </c>
      <c r="AA250" s="21">
        <v>11359772</v>
      </c>
      <c r="AB250" s="19">
        <v>6724405</v>
      </c>
      <c r="AC250" s="23">
        <f t="shared" si="13"/>
        <v>0.59194894052451053</v>
      </c>
      <c r="AD250" s="19">
        <v>41003</v>
      </c>
      <c r="AE250" s="21">
        <v>350388</v>
      </c>
      <c r="AF250" s="8">
        <f t="shared" si="8"/>
        <v>153531051</v>
      </c>
    </row>
    <row r="251" spans="1:32" x14ac:dyDescent="0.15">
      <c r="A251" s="14">
        <v>44620</v>
      </c>
      <c r="B251" s="19">
        <v>67595580</v>
      </c>
      <c r="C251" s="19">
        <v>64403</v>
      </c>
      <c r="D251" s="19">
        <v>175743</v>
      </c>
      <c r="E251" s="19">
        <v>27332</v>
      </c>
      <c r="F251" s="19">
        <v>1469649</v>
      </c>
      <c r="G251" s="19">
        <v>598080</v>
      </c>
      <c r="H251" s="23">
        <f t="shared" si="10"/>
        <v>0.40695431358099793</v>
      </c>
      <c r="I251" s="19">
        <v>2624768</v>
      </c>
      <c r="J251" s="19">
        <v>2004210</v>
      </c>
      <c r="K251" s="19">
        <v>8080677</v>
      </c>
      <c r="L251" s="19">
        <v>381591</v>
      </c>
      <c r="M251" s="19">
        <v>4450051</v>
      </c>
      <c r="N251" s="19">
        <v>3515508</v>
      </c>
      <c r="O251" s="20">
        <f t="shared" si="9"/>
        <v>0.78999274390338448</v>
      </c>
      <c r="P251" s="21">
        <v>2587869.9999999958</v>
      </c>
      <c r="Q251" s="19">
        <v>1792896</v>
      </c>
      <c r="R251" s="23">
        <f t="shared" si="11"/>
        <v>0.69280759852697504</v>
      </c>
      <c r="S251" s="19">
        <v>21</v>
      </c>
      <c r="T251" s="19">
        <v>6685666</v>
      </c>
      <c r="U251" s="19">
        <v>737138</v>
      </c>
      <c r="V251" s="19">
        <v>28800970</v>
      </c>
      <c r="W251" s="19">
        <v>3620585</v>
      </c>
      <c r="X251" s="19">
        <v>248</v>
      </c>
      <c r="Y251" s="19">
        <v>45</v>
      </c>
      <c r="Z251" s="80">
        <f t="shared" si="12"/>
        <v>0.18145161290322581</v>
      </c>
      <c r="AA251" s="21">
        <v>9402121</v>
      </c>
      <c r="AB251" s="19">
        <v>6485380</v>
      </c>
      <c r="AC251" s="23">
        <f t="shared" si="13"/>
        <v>0.68977840212862607</v>
      </c>
      <c r="AD251" s="19">
        <v>47499</v>
      </c>
      <c r="AE251" s="21">
        <v>312048</v>
      </c>
      <c r="AF251" s="8">
        <f t="shared" si="8"/>
        <v>133550140</v>
      </c>
    </row>
    <row r="252" spans="1:32" x14ac:dyDescent="0.15">
      <c r="A252" s="14">
        <v>44651</v>
      </c>
      <c r="B252" s="19">
        <v>89462401</v>
      </c>
      <c r="C252" s="19">
        <v>82746</v>
      </c>
      <c r="D252" s="19">
        <v>192298</v>
      </c>
      <c r="E252" s="19">
        <v>30782</v>
      </c>
      <c r="F252" s="19">
        <v>1915640</v>
      </c>
      <c r="G252" s="19">
        <v>775767</v>
      </c>
      <c r="H252" s="23">
        <f t="shared" si="10"/>
        <v>0.40496492033993858</v>
      </c>
      <c r="I252" s="19">
        <v>3427124</v>
      </c>
      <c r="J252" s="19">
        <v>2587019</v>
      </c>
      <c r="K252" s="19">
        <v>10521523</v>
      </c>
      <c r="L252" s="19">
        <v>505390</v>
      </c>
      <c r="M252" s="19">
        <v>4687512</v>
      </c>
      <c r="N252" s="19">
        <v>4674405</v>
      </c>
      <c r="O252" s="20">
        <f t="shared" si="9"/>
        <v>0.99720384715815125</v>
      </c>
      <c r="P252" s="21">
        <v>3230697</v>
      </c>
      <c r="Q252" s="19">
        <v>2821596</v>
      </c>
      <c r="R252" s="23">
        <f t="shared" si="11"/>
        <v>0.87337066892995541</v>
      </c>
      <c r="S252" s="19">
        <v>145</v>
      </c>
      <c r="T252" s="19">
        <v>8871311</v>
      </c>
      <c r="U252" s="19">
        <v>961802</v>
      </c>
      <c r="V252" s="19">
        <v>38625835</v>
      </c>
      <c r="W252" s="19">
        <v>4715609</v>
      </c>
      <c r="X252" s="19">
        <v>380.00000000000006</v>
      </c>
      <c r="Y252" s="19">
        <v>85</v>
      </c>
      <c r="Z252" s="80">
        <f t="shared" si="12"/>
        <v>0.22368421052631576</v>
      </c>
      <c r="AA252" s="21">
        <v>11620355</v>
      </c>
      <c r="AB252" s="19">
        <v>8534201</v>
      </c>
      <c r="AC252" s="23">
        <f t="shared" si="13"/>
        <v>0.73441826863292903</v>
      </c>
      <c r="AD252" s="19">
        <v>55391</v>
      </c>
      <c r="AE252" s="21">
        <v>467388</v>
      </c>
      <c r="AF252" s="8">
        <f t="shared" si="8"/>
        <v>177312818</v>
      </c>
    </row>
    <row r="253" spans="1:32" x14ac:dyDescent="0.15">
      <c r="A253" s="14">
        <v>44681</v>
      </c>
      <c r="B253" s="19">
        <v>92379072</v>
      </c>
      <c r="C253" s="19">
        <v>77353</v>
      </c>
      <c r="D253" s="19">
        <v>208264</v>
      </c>
      <c r="E253" s="19">
        <v>32280</v>
      </c>
      <c r="F253" s="19">
        <v>1912268</v>
      </c>
      <c r="G253" s="19">
        <v>879151</v>
      </c>
      <c r="H253" s="23">
        <f t="shared" si="10"/>
        <v>0.45974256746439307</v>
      </c>
      <c r="I253" s="19">
        <v>3417923</v>
      </c>
      <c r="J253" s="19">
        <v>2590553</v>
      </c>
      <c r="K253" s="19">
        <v>10515165</v>
      </c>
      <c r="L253" s="19">
        <v>491731</v>
      </c>
      <c r="M253" s="19">
        <v>5144119</v>
      </c>
      <c r="N253" s="19">
        <v>4696302</v>
      </c>
      <c r="O253" s="20">
        <f t="shared" si="9"/>
        <v>0.91294583192962686</v>
      </c>
      <c r="P253" s="21">
        <v>3010722</v>
      </c>
      <c r="Q253" s="19">
        <v>2727612</v>
      </c>
      <c r="R253" s="23">
        <f t="shared" si="11"/>
        <v>0.90596607723994449</v>
      </c>
      <c r="S253" s="19">
        <v>32</v>
      </c>
      <c r="T253" s="19">
        <v>8771859</v>
      </c>
      <c r="U253" s="19">
        <v>948068</v>
      </c>
      <c r="V253" s="19">
        <v>40756294</v>
      </c>
      <c r="W253" s="19">
        <v>4759999</v>
      </c>
      <c r="X253" s="19">
        <v>418.99999999999994</v>
      </c>
      <c r="Y253" s="19">
        <v>107</v>
      </c>
      <c r="Z253" s="80">
        <f t="shared" si="12"/>
        <v>0.25536992840095468</v>
      </c>
      <c r="AA253" s="21">
        <v>10221254</v>
      </c>
      <c r="AB253" s="19">
        <v>8467958</v>
      </c>
      <c r="AC253" s="23">
        <f t="shared" si="13"/>
        <v>0.82846566575881986</v>
      </c>
      <c r="AD253" s="19">
        <v>50091</v>
      </c>
      <c r="AE253" s="21">
        <v>471396</v>
      </c>
      <c r="AF253" s="8">
        <f t="shared" si="8"/>
        <v>182241210</v>
      </c>
    </row>
    <row r="254" spans="1:32" x14ac:dyDescent="0.15">
      <c r="A254" s="14">
        <v>44712</v>
      </c>
      <c r="B254" s="19">
        <v>107485711</v>
      </c>
      <c r="C254" s="19">
        <v>90232</v>
      </c>
      <c r="D254" s="19">
        <v>253840</v>
      </c>
      <c r="E254" s="19">
        <v>39366</v>
      </c>
      <c r="F254" s="19">
        <v>2097813</v>
      </c>
      <c r="G254" s="19">
        <v>1043379</v>
      </c>
      <c r="H254" s="23">
        <f t="shared" si="10"/>
        <v>0.49736511309635323</v>
      </c>
      <c r="I254" s="19">
        <v>3851640</v>
      </c>
      <c r="J254" s="19">
        <v>2878821</v>
      </c>
      <c r="K254" s="19">
        <v>11997351</v>
      </c>
      <c r="L254" s="19">
        <v>558236</v>
      </c>
      <c r="M254" s="19">
        <v>4655112</v>
      </c>
      <c r="N254" s="19">
        <v>5355551</v>
      </c>
      <c r="O254" s="20">
        <f t="shared" si="9"/>
        <v>1.1504666267965196</v>
      </c>
      <c r="P254" s="21">
        <v>3296469</v>
      </c>
      <c r="Q254" s="19">
        <v>2962908</v>
      </c>
      <c r="R254" s="23">
        <f t="shared" si="11"/>
        <v>0.89881263861422633</v>
      </c>
      <c r="S254" s="19">
        <v>63</v>
      </c>
      <c r="T254" s="19">
        <v>10018632</v>
      </c>
      <c r="U254" s="19">
        <v>1110297</v>
      </c>
      <c r="V254" s="19">
        <v>47899809</v>
      </c>
      <c r="W254" s="19">
        <v>5409537</v>
      </c>
      <c r="X254" s="19">
        <v>466</v>
      </c>
      <c r="Y254" s="19">
        <v>57</v>
      </c>
      <c r="Z254" s="80">
        <f t="shared" si="12"/>
        <v>0.12231759656652361</v>
      </c>
      <c r="AA254" s="21">
        <v>10940395</v>
      </c>
      <c r="AB254" s="19">
        <v>9744745</v>
      </c>
      <c r="AC254" s="23">
        <f t="shared" si="13"/>
        <v>0.89071235544968896</v>
      </c>
      <c r="AD254" s="19">
        <v>58348</v>
      </c>
      <c r="AE254" s="21">
        <v>487236</v>
      </c>
      <c r="AF254" s="8">
        <f t="shared" si="8"/>
        <v>211245759</v>
      </c>
    </row>
    <row r="255" spans="1:32" x14ac:dyDescent="0.15">
      <c r="A255" s="14">
        <v>44742</v>
      </c>
      <c r="B255" s="19">
        <v>97702029</v>
      </c>
      <c r="C255" s="19">
        <v>85544</v>
      </c>
      <c r="D255" s="19">
        <v>218139</v>
      </c>
      <c r="E255" s="19">
        <v>33113</v>
      </c>
      <c r="F255" s="19">
        <v>1908877</v>
      </c>
      <c r="G255" s="19">
        <v>914775</v>
      </c>
      <c r="H255" s="23">
        <f t="shared" si="10"/>
        <v>0.47922155277684209</v>
      </c>
      <c r="I255" s="19">
        <v>3305868</v>
      </c>
      <c r="J255" s="19">
        <v>2399683</v>
      </c>
      <c r="K255" s="19">
        <v>10863305</v>
      </c>
      <c r="L255" s="19">
        <v>465356</v>
      </c>
      <c r="M255" s="19">
        <v>4906792</v>
      </c>
      <c r="N255" s="19">
        <v>4490223</v>
      </c>
      <c r="O255" s="20">
        <f t="shared" si="9"/>
        <v>0.91510359517990569</v>
      </c>
      <c r="P255" s="21">
        <v>2573606.0000000042</v>
      </c>
      <c r="Q255" s="19">
        <v>3056748</v>
      </c>
      <c r="R255" s="23">
        <f t="shared" si="11"/>
        <v>1.1877295903102476</v>
      </c>
      <c r="S255" s="19">
        <v>117</v>
      </c>
      <c r="T255" s="19">
        <v>8844902</v>
      </c>
      <c r="U255" s="19">
        <v>952669</v>
      </c>
      <c r="V255" s="19">
        <v>44633969</v>
      </c>
      <c r="W255" s="19">
        <v>4678127</v>
      </c>
      <c r="X255" s="19">
        <v>466</v>
      </c>
      <c r="Y255" s="19">
        <v>125</v>
      </c>
      <c r="Z255" s="80">
        <f t="shared" si="12"/>
        <v>0.26824034334763946</v>
      </c>
      <c r="AA255" s="21">
        <v>12337393</v>
      </c>
      <c r="AB255" s="19">
        <v>8692068</v>
      </c>
      <c r="AC255" s="23">
        <f t="shared" si="13"/>
        <v>0.70453036553184289</v>
      </c>
      <c r="AD255" s="19">
        <v>52112</v>
      </c>
      <c r="AE255" s="21">
        <v>472404</v>
      </c>
      <c r="AF255" s="8">
        <f t="shared" si="8"/>
        <v>191861276</v>
      </c>
    </row>
    <row r="256" spans="1:32" x14ac:dyDescent="0.15">
      <c r="A256" s="14">
        <v>44773</v>
      </c>
      <c r="B256" s="66">
        <v>103129448</v>
      </c>
      <c r="C256" s="66">
        <v>87859</v>
      </c>
      <c r="D256" s="66">
        <v>213137</v>
      </c>
      <c r="E256" s="66">
        <v>32849</v>
      </c>
      <c r="F256" s="66">
        <v>1618414</v>
      </c>
      <c r="G256" s="66">
        <v>863124</v>
      </c>
      <c r="H256" s="23">
        <f t="shared" si="10"/>
        <v>0.53331471428200694</v>
      </c>
      <c r="I256" s="66">
        <v>3218895</v>
      </c>
      <c r="J256" s="66">
        <v>2401928</v>
      </c>
      <c r="K256" s="66">
        <v>11380436</v>
      </c>
      <c r="L256" s="66">
        <v>480311</v>
      </c>
      <c r="M256" s="66">
        <v>4662638</v>
      </c>
      <c r="N256" s="66">
        <v>4378778</v>
      </c>
      <c r="O256" s="20">
        <f t="shared" si="9"/>
        <v>0.93912030056804752</v>
      </c>
      <c r="P256" s="21">
        <v>2746735.0000000084</v>
      </c>
      <c r="Q256" s="66">
        <v>2571708</v>
      </c>
      <c r="R256" s="23">
        <f t="shared" si="11"/>
        <v>0.93627816298259281</v>
      </c>
      <c r="S256" s="66">
        <v>94</v>
      </c>
      <c r="T256" s="66">
        <v>8560311</v>
      </c>
      <c r="U256" s="66">
        <v>943334</v>
      </c>
      <c r="V256" s="66">
        <v>48549831</v>
      </c>
      <c r="W256" s="66">
        <v>4642195</v>
      </c>
      <c r="X256" s="66">
        <v>474.99999999999994</v>
      </c>
      <c r="Y256" s="66">
        <v>4</v>
      </c>
      <c r="Z256" s="80">
        <f t="shared" si="12"/>
        <v>8.4210526315789489E-3</v>
      </c>
      <c r="AA256" s="21">
        <v>10548629</v>
      </c>
      <c r="AB256" s="66">
        <v>8333075</v>
      </c>
      <c r="AC256" s="23">
        <f t="shared" si="13"/>
        <v>0.78996758725707383</v>
      </c>
      <c r="AD256" s="66">
        <v>54122</v>
      </c>
      <c r="AE256" s="21">
        <v>458040</v>
      </c>
      <c r="AF256" s="8">
        <f t="shared" si="8"/>
        <v>200299479</v>
      </c>
    </row>
    <row r="257" spans="1:32" x14ac:dyDescent="0.15">
      <c r="A257" s="14">
        <v>44804</v>
      </c>
      <c r="B257" s="66">
        <v>114208010</v>
      </c>
      <c r="C257" s="66">
        <v>84128</v>
      </c>
      <c r="D257" s="66">
        <v>244429</v>
      </c>
      <c r="E257" s="66">
        <v>34431</v>
      </c>
      <c r="F257" s="66">
        <v>1879305</v>
      </c>
      <c r="G257" s="66">
        <v>732936</v>
      </c>
      <c r="H257" s="23">
        <f t="shared" si="10"/>
        <v>0.39000375138681587</v>
      </c>
      <c r="I257" s="66">
        <v>3242283</v>
      </c>
      <c r="J257" s="66">
        <v>2483787</v>
      </c>
      <c r="K257" s="66">
        <v>12366169</v>
      </c>
      <c r="L257" s="66">
        <v>511244</v>
      </c>
      <c r="M257" s="67">
        <v>4606982</v>
      </c>
      <c r="N257" s="66">
        <v>4571971</v>
      </c>
      <c r="O257" s="20">
        <f>N257/M257</f>
        <v>0.99240044784199288</v>
      </c>
      <c r="P257" s="21">
        <v>2848440</v>
      </c>
      <c r="Q257" s="66">
        <v>2856000</v>
      </c>
      <c r="R257" s="23">
        <f t="shared" si="11"/>
        <v>1.0026540843409024</v>
      </c>
      <c r="S257" s="66">
        <v>548</v>
      </c>
      <c r="T257" s="66">
        <v>8729867</v>
      </c>
      <c r="U257" s="66">
        <v>999909</v>
      </c>
      <c r="V257" s="66">
        <v>56830275</v>
      </c>
      <c r="W257" s="66">
        <v>5058245</v>
      </c>
      <c r="X257" s="66">
        <v>590</v>
      </c>
      <c r="Y257" s="66">
        <v>74</v>
      </c>
      <c r="Z257" s="80">
        <f t="shared" si="12"/>
        <v>0.12542372881355932</v>
      </c>
      <c r="AA257" s="21">
        <v>11453032</v>
      </c>
      <c r="AB257" s="66">
        <v>8041481</v>
      </c>
      <c r="AC257" s="23">
        <f t="shared" si="13"/>
        <v>0.70212682545547767</v>
      </c>
      <c r="AD257" s="66">
        <v>51168</v>
      </c>
      <c r="AE257" s="21">
        <v>497664</v>
      </c>
      <c r="AF257" s="8">
        <f t="shared" si="8"/>
        <v>221544619</v>
      </c>
    </row>
    <row r="258" spans="1:32" x14ac:dyDescent="0.15">
      <c r="A258" s="14">
        <v>44834</v>
      </c>
      <c r="B258" s="66">
        <v>97884685</v>
      </c>
      <c r="C258" s="66">
        <v>74232</v>
      </c>
      <c r="D258" s="66">
        <v>206230</v>
      </c>
      <c r="E258" s="66">
        <v>30347</v>
      </c>
      <c r="F258" s="66">
        <v>1857968</v>
      </c>
      <c r="G258" s="66">
        <v>771386</v>
      </c>
      <c r="H258" s="23">
        <f t="shared" si="10"/>
        <v>0.41517722587256617</v>
      </c>
      <c r="I258" s="66">
        <v>2896992</v>
      </c>
      <c r="J258" s="66">
        <v>2184240</v>
      </c>
      <c r="K258" s="66">
        <v>10850134</v>
      </c>
      <c r="L258" s="66">
        <v>452300</v>
      </c>
      <c r="M258" s="67">
        <v>4558919</v>
      </c>
      <c r="N258" s="66">
        <v>3994665</v>
      </c>
      <c r="O258" s="20">
        <f t="shared" ref="O258:O269" si="14">N258/M258</f>
        <v>0.87623074680642499</v>
      </c>
      <c r="P258" s="21">
        <v>2956932</v>
      </c>
      <c r="Q258" s="66">
        <v>2990304</v>
      </c>
      <c r="R258" s="23">
        <f t="shared" si="11"/>
        <v>1.0112860221337521</v>
      </c>
      <c r="S258" s="66">
        <v>44</v>
      </c>
      <c r="T258" s="66">
        <v>7702368</v>
      </c>
      <c r="U258" s="66">
        <v>862942</v>
      </c>
      <c r="V258" s="66">
        <v>48952073</v>
      </c>
      <c r="W258" s="66">
        <v>4379695</v>
      </c>
      <c r="X258" s="66">
        <v>368</v>
      </c>
      <c r="Y258" s="66">
        <v>142</v>
      </c>
      <c r="Z258" s="80">
        <f t="shared" si="12"/>
        <v>0.3858695652173913</v>
      </c>
      <c r="AA258" s="21">
        <v>11740909</v>
      </c>
      <c r="AB258" s="66">
        <v>7426262</v>
      </c>
      <c r="AC258" s="23">
        <f t="shared" si="13"/>
        <v>0.63251167349989679</v>
      </c>
      <c r="AD258" s="66">
        <v>45764</v>
      </c>
      <c r="AE258" s="21">
        <v>497832</v>
      </c>
      <c r="AF258" s="8">
        <f t="shared" si="8"/>
        <v>192202637</v>
      </c>
    </row>
    <row r="259" spans="1:32" x14ac:dyDescent="0.15">
      <c r="A259" s="14">
        <v>44865</v>
      </c>
      <c r="B259" s="66">
        <v>99524814</v>
      </c>
      <c r="C259" s="66">
        <v>85191</v>
      </c>
      <c r="D259" s="66">
        <v>208958</v>
      </c>
      <c r="E259" s="66">
        <v>30590</v>
      </c>
      <c r="F259" s="66">
        <v>1892506</v>
      </c>
      <c r="G259" s="66">
        <v>844946</v>
      </c>
      <c r="H259" s="23">
        <f t="shared" si="10"/>
        <v>0.44646939032161587</v>
      </c>
      <c r="I259" s="66">
        <v>3307231</v>
      </c>
      <c r="J259" s="66">
        <v>2395074</v>
      </c>
      <c r="K259" s="66">
        <v>11196579</v>
      </c>
      <c r="L259" s="66">
        <v>484596</v>
      </c>
      <c r="M259" s="67">
        <v>5149829</v>
      </c>
      <c r="N259" s="66">
        <v>4394201</v>
      </c>
      <c r="O259" s="20">
        <f t="shared" si="14"/>
        <v>0.85327124454035275</v>
      </c>
      <c r="P259" s="21">
        <v>2923872</v>
      </c>
      <c r="Q259" s="66">
        <v>2650944</v>
      </c>
      <c r="R259" s="23">
        <f t="shared" si="11"/>
        <v>0.9066552844994582</v>
      </c>
      <c r="S259" s="66">
        <v>80</v>
      </c>
      <c r="T259" s="66">
        <v>8239603</v>
      </c>
      <c r="U259" s="66">
        <v>888478</v>
      </c>
      <c r="V259" s="66">
        <v>48700824</v>
      </c>
      <c r="W259" s="66">
        <v>4622122</v>
      </c>
      <c r="X259" s="66">
        <v>390</v>
      </c>
      <c r="Y259" s="66">
        <v>96</v>
      </c>
      <c r="Z259" s="80">
        <f t="shared" si="12"/>
        <v>0.24615384615384617</v>
      </c>
      <c r="AA259" s="21">
        <v>10611252</v>
      </c>
      <c r="AB259" s="66">
        <v>8366861</v>
      </c>
      <c r="AC259" s="23">
        <f t="shared" si="13"/>
        <v>0.7884895203695097</v>
      </c>
      <c r="AD259" s="66">
        <v>50745</v>
      </c>
      <c r="AE259" s="21">
        <v>436248</v>
      </c>
      <c r="AF259" s="8">
        <f t="shared" si="8"/>
        <v>196428181</v>
      </c>
    </row>
    <row r="260" spans="1:32" x14ac:dyDescent="0.15">
      <c r="A260" s="14">
        <v>44895</v>
      </c>
      <c r="B260" s="66">
        <v>68734671</v>
      </c>
      <c r="C260" s="66">
        <v>63337</v>
      </c>
      <c r="D260" s="66">
        <v>167505</v>
      </c>
      <c r="E260" s="66">
        <v>31446</v>
      </c>
      <c r="F260" s="66">
        <v>1591839</v>
      </c>
      <c r="G260" s="66">
        <v>659309</v>
      </c>
      <c r="H260" s="23">
        <f t="shared" si="10"/>
        <v>0.41418070546079094</v>
      </c>
      <c r="I260" s="66">
        <v>2536811</v>
      </c>
      <c r="J260" s="66">
        <v>1762028</v>
      </c>
      <c r="K260" s="66">
        <v>7812825</v>
      </c>
      <c r="L260" s="66">
        <v>345993</v>
      </c>
      <c r="M260" s="67">
        <v>4842891</v>
      </c>
      <c r="N260" s="66">
        <v>3217985</v>
      </c>
      <c r="O260" s="20">
        <f t="shared" si="14"/>
        <v>0.66447603301416447</v>
      </c>
      <c r="P260" s="21">
        <v>2855724</v>
      </c>
      <c r="Q260" s="66">
        <v>2265000</v>
      </c>
      <c r="R260" s="23">
        <f t="shared" si="11"/>
        <v>0.79314387524844843</v>
      </c>
      <c r="S260" s="66">
        <v>41</v>
      </c>
      <c r="T260" s="66">
        <v>5860867</v>
      </c>
      <c r="U260" s="66">
        <v>651900</v>
      </c>
      <c r="V260" s="66">
        <v>32780256</v>
      </c>
      <c r="W260" s="66">
        <v>3345254</v>
      </c>
      <c r="X260" s="66">
        <v>352</v>
      </c>
      <c r="Y260" s="66">
        <v>120</v>
      </c>
      <c r="Z260" s="80">
        <f t="shared" si="12"/>
        <v>0.34090909090909088</v>
      </c>
      <c r="AA260" s="21">
        <v>11479450</v>
      </c>
      <c r="AB260" s="66">
        <v>6344606</v>
      </c>
      <c r="AC260" s="23">
        <f t="shared" si="13"/>
        <v>0.55269250704519812</v>
      </c>
      <c r="AD260" s="66">
        <v>42938</v>
      </c>
      <c r="AE260" s="21">
        <v>324684</v>
      </c>
      <c r="AF260" s="8">
        <f t="shared" si="8"/>
        <v>136947576</v>
      </c>
    </row>
    <row r="261" spans="1:32" x14ac:dyDescent="0.15">
      <c r="A261" s="14">
        <v>44926</v>
      </c>
      <c r="B261" s="66">
        <v>57068424</v>
      </c>
      <c r="C261" s="66">
        <v>55962</v>
      </c>
      <c r="D261" s="66">
        <v>143561</v>
      </c>
      <c r="E261" s="66">
        <v>21689</v>
      </c>
      <c r="F261" s="66">
        <v>1480278</v>
      </c>
      <c r="G261" s="66">
        <v>580836</v>
      </c>
      <c r="H261" s="23">
        <f t="shared" si="10"/>
        <v>0.39238305237259485</v>
      </c>
      <c r="I261" s="66">
        <v>2363608</v>
      </c>
      <c r="J261" s="66">
        <v>1603630</v>
      </c>
      <c r="K261" s="66">
        <v>7176448</v>
      </c>
      <c r="L261" s="66">
        <v>329495</v>
      </c>
      <c r="M261" s="67">
        <v>5471712</v>
      </c>
      <c r="N261" s="66">
        <v>2838288</v>
      </c>
      <c r="O261" s="20">
        <f t="shared" si="14"/>
        <v>0.51872028352369426</v>
      </c>
      <c r="P261" s="21">
        <v>2334876</v>
      </c>
      <c r="Q261" s="66">
        <v>2086572</v>
      </c>
      <c r="R261" s="23">
        <f t="shared" si="11"/>
        <v>0.8936543096935341</v>
      </c>
      <c r="S261" s="66">
        <v>53</v>
      </c>
      <c r="T261" s="66">
        <v>5070335</v>
      </c>
      <c r="U261" s="66">
        <v>573147</v>
      </c>
      <c r="V261" s="66">
        <v>27060669</v>
      </c>
      <c r="W261" s="66">
        <v>2931567</v>
      </c>
      <c r="X261" s="66">
        <v>343</v>
      </c>
      <c r="Y261" s="66">
        <v>81</v>
      </c>
      <c r="Z261" s="80">
        <f t="shared" si="12"/>
        <v>0.23615160349854228</v>
      </c>
      <c r="AA261" s="21">
        <v>8803076</v>
      </c>
      <c r="AB261" s="66">
        <v>5603817</v>
      </c>
      <c r="AC261" s="23">
        <f t="shared" si="13"/>
        <v>0.63657487450977368</v>
      </c>
      <c r="AD261" s="66">
        <v>41480</v>
      </c>
      <c r="AE261" s="21">
        <v>256800</v>
      </c>
      <c r="AF261" s="8">
        <f t="shared" si="8"/>
        <v>115806462</v>
      </c>
    </row>
    <row r="262" spans="1:32" x14ac:dyDescent="0.15">
      <c r="A262" s="14">
        <v>44957</v>
      </c>
      <c r="B262" s="66">
        <v>88563303</v>
      </c>
      <c r="C262" s="66">
        <v>86860</v>
      </c>
      <c r="D262" s="66">
        <v>215489</v>
      </c>
      <c r="E262" s="66">
        <v>36349</v>
      </c>
      <c r="F262" s="66">
        <v>1750182</v>
      </c>
      <c r="G262" s="66">
        <v>742867</v>
      </c>
      <c r="H262" s="23">
        <f t="shared" si="10"/>
        <v>0.42445128563772228</v>
      </c>
      <c r="I262" s="66">
        <v>3455145</v>
      </c>
      <c r="J262" s="66">
        <v>2507234</v>
      </c>
      <c r="K262" s="66">
        <v>10807423</v>
      </c>
      <c r="L262" s="66">
        <v>486118</v>
      </c>
      <c r="M262" s="67">
        <v>4740308</v>
      </c>
      <c r="N262" s="66">
        <v>4351575</v>
      </c>
      <c r="O262" s="20">
        <f t="shared" si="14"/>
        <v>0.91799414721575057</v>
      </c>
      <c r="P262" s="21">
        <v>2680272.9999999981</v>
      </c>
      <c r="Q262" s="66">
        <v>2724192</v>
      </c>
      <c r="R262" s="23">
        <f t="shared" si="11"/>
        <v>1.0163860173944974</v>
      </c>
      <c r="S262" s="66">
        <v>122</v>
      </c>
      <c r="T262" s="66">
        <v>7281709</v>
      </c>
      <c r="U262" s="66">
        <v>914329</v>
      </c>
      <c r="V262" s="66">
        <v>38734534</v>
      </c>
      <c r="W262" s="66">
        <v>4661779</v>
      </c>
      <c r="X262" s="66">
        <v>328</v>
      </c>
      <c r="Y262" s="66">
        <v>72</v>
      </c>
      <c r="Z262" s="80">
        <f t="shared" si="12"/>
        <v>0.21951219512195122</v>
      </c>
      <c r="AA262" s="21">
        <v>11511623</v>
      </c>
      <c r="AB262" s="66">
        <v>7737401</v>
      </c>
      <c r="AC262" s="23">
        <f t="shared" si="13"/>
        <v>0.67213815115383813</v>
      </c>
      <c r="AD262" s="66">
        <v>43932</v>
      </c>
      <c r="AE262" s="21">
        <v>332592</v>
      </c>
      <c r="AF262" s="8">
        <f t="shared" si="8"/>
        <v>173683025</v>
      </c>
    </row>
    <row r="263" spans="1:32" x14ac:dyDescent="0.15">
      <c r="A263" s="14">
        <v>44985</v>
      </c>
      <c r="B263" s="66">
        <v>66464111</v>
      </c>
      <c r="C263" s="66">
        <v>60270</v>
      </c>
      <c r="D263" s="66">
        <v>140823</v>
      </c>
      <c r="E263" s="66">
        <v>23820</v>
      </c>
      <c r="F263" s="66">
        <v>1250480</v>
      </c>
      <c r="G263" s="66">
        <v>640775</v>
      </c>
      <c r="H263" s="23">
        <f t="shared" si="10"/>
        <v>0.51242322947987973</v>
      </c>
      <c r="I263" s="66">
        <v>2674135</v>
      </c>
      <c r="J263" s="66">
        <v>1858059</v>
      </c>
      <c r="K263" s="66">
        <v>7746452</v>
      </c>
      <c r="L263" s="66">
        <v>353878</v>
      </c>
      <c r="M263" s="67">
        <v>4491386</v>
      </c>
      <c r="N263" s="66">
        <v>3401476</v>
      </c>
      <c r="O263" s="20">
        <f t="shared" si="14"/>
        <v>0.75733325971092225</v>
      </c>
      <c r="P263" s="21">
        <v>1985443.0000000005</v>
      </c>
      <c r="Q263" s="66">
        <v>2502708</v>
      </c>
      <c r="R263" s="23">
        <f t="shared" si="11"/>
        <v>1.260528758569246</v>
      </c>
      <c r="S263" s="66">
        <v>102</v>
      </c>
      <c r="T263" s="66">
        <v>6012698</v>
      </c>
      <c r="U263" s="66">
        <v>703208</v>
      </c>
      <c r="V263" s="66">
        <v>30486287</v>
      </c>
      <c r="W263" s="66">
        <v>3590221</v>
      </c>
      <c r="X263" s="66">
        <v>331</v>
      </c>
      <c r="Y263" s="66">
        <v>36</v>
      </c>
      <c r="Z263" s="80">
        <f t="shared" si="12"/>
        <v>0.10876132930513595</v>
      </c>
      <c r="AA263" s="21">
        <v>9796977</v>
      </c>
      <c r="AB263" s="66">
        <v>6369937</v>
      </c>
      <c r="AC263" s="23">
        <f t="shared" si="13"/>
        <v>0.65019413641575352</v>
      </c>
      <c r="AD263" s="66">
        <v>46738</v>
      </c>
      <c r="AE263" s="15">
        <v>306336</v>
      </c>
      <c r="AF263" s="8">
        <f t="shared" si="8"/>
        <v>133382070</v>
      </c>
    </row>
    <row r="264" spans="1:32" x14ac:dyDescent="0.15">
      <c r="A264" s="14">
        <v>45016</v>
      </c>
      <c r="B264" s="66">
        <v>80115737</v>
      </c>
      <c r="C264" s="66">
        <v>73523</v>
      </c>
      <c r="D264" s="66">
        <v>196397</v>
      </c>
      <c r="E264" s="66">
        <v>28359</v>
      </c>
      <c r="F264" s="66">
        <v>1546926</v>
      </c>
      <c r="G264" s="66">
        <v>657125</v>
      </c>
      <c r="H264" s="23">
        <f t="shared" si="10"/>
        <v>0.42479407547613784</v>
      </c>
      <c r="I264" s="66">
        <v>3269841</v>
      </c>
      <c r="J264" s="66">
        <v>2240572</v>
      </c>
      <c r="K264" s="66">
        <v>9199862</v>
      </c>
      <c r="L264" s="66">
        <v>425461</v>
      </c>
      <c r="M264" s="67">
        <v>4521781</v>
      </c>
      <c r="N264" s="66">
        <v>4150263</v>
      </c>
      <c r="O264" s="20">
        <f t="shared" si="14"/>
        <v>0.91783812617196636</v>
      </c>
      <c r="P264" s="21">
        <v>3155739</v>
      </c>
      <c r="Q264" s="66">
        <v>2449788</v>
      </c>
      <c r="R264" s="23">
        <f t="shared" si="11"/>
        <v>0.77629613855898727</v>
      </c>
      <c r="S264" s="66">
        <v>69</v>
      </c>
      <c r="T264" s="66">
        <v>7485575</v>
      </c>
      <c r="U264" s="66">
        <v>860828</v>
      </c>
      <c r="V264" s="66">
        <v>37133638</v>
      </c>
      <c r="W264" s="66">
        <v>4310698</v>
      </c>
      <c r="X264" s="66">
        <v>462</v>
      </c>
      <c r="Y264" s="66">
        <v>79</v>
      </c>
      <c r="Z264" s="80">
        <f t="shared" si="12"/>
        <v>0.17099567099567101</v>
      </c>
      <c r="AA264" s="21">
        <v>12154189</v>
      </c>
      <c r="AB264" s="66">
        <v>7725521</v>
      </c>
      <c r="AC264" s="23">
        <f t="shared" si="13"/>
        <v>0.63562620262034764</v>
      </c>
      <c r="AD264" s="66">
        <v>44401</v>
      </c>
      <c r="AE264" s="15">
        <v>303312</v>
      </c>
      <c r="AF264" s="8">
        <f t="shared" si="8"/>
        <v>160671049</v>
      </c>
    </row>
    <row r="265" spans="1:32" x14ac:dyDescent="0.15">
      <c r="A265" s="14">
        <v>45046</v>
      </c>
      <c r="B265" s="66">
        <v>98591777</v>
      </c>
      <c r="C265" s="66">
        <v>83811</v>
      </c>
      <c r="D265" s="66">
        <v>205549</v>
      </c>
      <c r="E265" s="66">
        <v>32137</v>
      </c>
      <c r="F265" s="66">
        <v>1562354</v>
      </c>
      <c r="G265" s="66">
        <v>764712</v>
      </c>
      <c r="H265" s="23">
        <f t="shared" si="10"/>
        <v>0.48946141527464326</v>
      </c>
      <c r="I265" s="66">
        <v>3788703</v>
      </c>
      <c r="J265" s="66">
        <v>2725701</v>
      </c>
      <c r="K265" s="66">
        <v>11071284</v>
      </c>
      <c r="L265" s="66">
        <v>500390</v>
      </c>
      <c r="M265" s="67">
        <v>5080015</v>
      </c>
      <c r="N265" s="66">
        <v>5205659</v>
      </c>
      <c r="O265" s="20">
        <f t="shared" si="14"/>
        <v>1.0247329978356363</v>
      </c>
      <c r="P265" s="21">
        <v>2574135.9999999991</v>
      </c>
      <c r="Q265" s="66">
        <v>2772060</v>
      </c>
      <c r="R265" s="23">
        <f t="shared" si="11"/>
        <v>1.0768894883564819</v>
      </c>
      <c r="S265" s="66">
        <v>108</v>
      </c>
      <c r="T265" s="66">
        <v>8771642</v>
      </c>
      <c r="U265" s="66">
        <v>1034996</v>
      </c>
      <c r="V265" s="66">
        <v>46062333</v>
      </c>
      <c r="W265" s="66">
        <v>5231455</v>
      </c>
      <c r="X265" s="66">
        <v>372</v>
      </c>
      <c r="Y265" s="66">
        <v>399</v>
      </c>
      <c r="Z265" s="80">
        <f t="shared" si="12"/>
        <v>1.0725806451612903</v>
      </c>
      <c r="AA265" s="21">
        <v>9705941</v>
      </c>
      <c r="AB265" s="66">
        <v>8758953</v>
      </c>
      <c r="AC265" s="23">
        <f t="shared" si="13"/>
        <v>0.90243212894040881</v>
      </c>
      <c r="AD265" s="66">
        <v>50980</v>
      </c>
      <c r="AE265" s="15">
        <v>351528</v>
      </c>
      <c r="AF265" s="8">
        <f t="shared" si="8"/>
        <v>196004177</v>
      </c>
    </row>
    <row r="266" spans="1:32" x14ac:dyDescent="0.15">
      <c r="A266" s="14">
        <v>45077</v>
      </c>
      <c r="B266" s="66">
        <v>112293024</v>
      </c>
      <c r="C266" s="66">
        <v>94674</v>
      </c>
      <c r="D266" s="66">
        <v>262476</v>
      </c>
      <c r="E266" s="66">
        <v>36702</v>
      </c>
      <c r="F266" s="66">
        <v>1848559</v>
      </c>
      <c r="G266" s="66">
        <v>1169324</v>
      </c>
      <c r="H266" s="23">
        <f t="shared" si="10"/>
        <v>0.63255973977568469</v>
      </c>
      <c r="I266" s="66">
        <v>4039674</v>
      </c>
      <c r="J266" s="66">
        <v>2850806</v>
      </c>
      <c r="K266" s="66">
        <v>12122214</v>
      </c>
      <c r="L266" s="66">
        <v>524365</v>
      </c>
      <c r="M266" s="67">
        <v>3696142</v>
      </c>
      <c r="N266" s="66">
        <v>5352142</v>
      </c>
      <c r="O266" s="20">
        <f t="shared" si="14"/>
        <v>1.4480347345962357</v>
      </c>
      <c r="P266" s="21">
        <v>3046612.9999999935</v>
      </c>
      <c r="Q266" s="66">
        <v>2927364</v>
      </c>
      <c r="R266" s="23">
        <f t="shared" si="11"/>
        <v>0.96085850089919733</v>
      </c>
      <c r="S266" s="66">
        <v>38</v>
      </c>
      <c r="T266" s="66">
        <v>10097078</v>
      </c>
      <c r="U266" s="66">
        <v>1068828</v>
      </c>
      <c r="V266" s="66">
        <v>53144340</v>
      </c>
      <c r="W266" s="66">
        <v>5524485</v>
      </c>
      <c r="X266" s="66">
        <v>494</v>
      </c>
      <c r="Y266" s="66">
        <v>58</v>
      </c>
      <c r="Z266" s="80">
        <f t="shared" si="12"/>
        <v>0.11740890688259109</v>
      </c>
      <c r="AA266" s="21">
        <v>11472261</v>
      </c>
      <c r="AB266" s="66">
        <v>10286566</v>
      </c>
      <c r="AC266" s="23">
        <f t="shared" si="13"/>
        <v>0.89664679002683079</v>
      </c>
      <c r="AD266" s="66">
        <v>55212</v>
      </c>
      <c r="AE266" s="15">
        <v>500964</v>
      </c>
      <c r="AF266" s="8">
        <f t="shared" ref="AF266:AF276" si="15">SUM(B266:C266,D266,E266,G266,I266,J266,K266:L266,N266,Q266,S266,T266:U266,V266,W266,Y266,AB266,AD266:AE266)</f>
        <v>222350334</v>
      </c>
    </row>
    <row r="267" spans="1:32" x14ac:dyDescent="0.15">
      <c r="A267" s="14">
        <v>45107</v>
      </c>
      <c r="B267" s="66">
        <v>99855541</v>
      </c>
      <c r="C267" s="66">
        <v>92875</v>
      </c>
      <c r="D267" s="66">
        <v>215154</v>
      </c>
      <c r="E267" s="66">
        <v>32770</v>
      </c>
      <c r="F267" s="66">
        <v>1490169</v>
      </c>
      <c r="G267" s="66">
        <v>794664</v>
      </c>
      <c r="H267" s="23">
        <f t="shared" si="10"/>
        <v>0.53327105851752388</v>
      </c>
      <c r="I267" s="66">
        <v>3425553</v>
      </c>
      <c r="J267" s="66">
        <v>2369017</v>
      </c>
      <c r="K267" s="66">
        <v>10832540</v>
      </c>
      <c r="L267" s="66">
        <v>439617</v>
      </c>
      <c r="M267" s="67">
        <v>4836337</v>
      </c>
      <c r="N267" s="66">
        <v>4495449</v>
      </c>
      <c r="O267" s="20">
        <f t="shared" si="14"/>
        <v>0.92951525090166376</v>
      </c>
      <c r="P267" s="21">
        <v>2586957.000000007</v>
      </c>
      <c r="Q267" s="66">
        <v>2566380</v>
      </c>
      <c r="R267" s="23">
        <f t="shared" si="11"/>
        <v>0.99204586701672781</v>
      </c>
      <c r="S267" s="66">
        <v>59</v>
      </c>
      <c r="T267" s="66">
        <v>8489059</v>
      </c>
      <c r="U267" s="66">
        <v>892115</v>
      </c>
      <c r="V267" s="66">
        <v>49195443</v>
      </c>
      <c r="W267" s="66">
        <v>4747471</v>
      </c>
      <c r="X267" s="66">
        <v>548</v>
      </c>
      <c r="Y267" s="66">
        <v>144</v>
      </c>
      <c r="Z267" s="80">
        <f t="shared" si="12"/>
        <v>0.26277372262773724</v>
      </c>
      <c r="AA267" s="21">
        <v>11634532</v>
      </c>
      <c r="AB267" s="66">
        <v>8797366</v>
      </c>
      <c r="AC267" s="23">
        <f t="shared" si="13"/>
        <v>0.75614266220592286</v>
      </c>
      <c r="AD267" s="66">
        <v>50697</v>
      </c>
      <c r="AE267" s="15">
        <v>448176</v>
      </c>
      <c r="AF267" s="8">
        <f t="shared" si="15"/>
        <v>197740090</v>
      </c>
    </row>
    <row r="268" spans="1:32" x14ac:dyDescent="0.15">
      <c r="A268" s="14">
        <v>45138</v>
      </c>
      <c r="B268" s="66">
        <v>106490620</v>
      </c>
      <c r="C268" s="66">
        <v>84528</v>
      </c>
      <c r="D268" s="66">
        <v>226154</v>
      </c>
      <c r="E268" s="66">
        <v>30265</v>
      </c>
      <c r="F268" s="66">
        <v>1347751</v>
      </c>
      <c r="G268" s="66">
        <v>768114</v>
      </c>
      <c r="H268" s="23">
        <f t="shared" si="10"/>
        <v>0.56992278247243</v>
      </c>
      <c r="I268" s="66">
        <v>3303280</v>
      </c>
      <c r="J268" s="66">
        <v>2371483</v>
      </c>
      <c r="K268" s="66">
        <v>11755708</v>
      </c>
      <c r="L268" s="66">
        <v>473650</v>
      </c>
      <c r="M268" s="67">
        <v>4373120</v>
      </c>
      <c r="N268" s="66">
        <v>4509588</v>
      </c>
      <c r="O268" s="20">
        <f t="shared" si="14"/>
        <v>1.0312060954192888</v>
      </c>
      <c r="P268" s="21">
        <v>2643265.0000000093</v>
      </c>
      <c r="Q268" s="66">
        <v>2577396</v>
      </c>
      <c r="R268" s="23">
        <f t="shared" si="11"/>
        <v>0.97508044028880603</v>
      </c>
      <c r="S268" s="66">
        <v>66</v>
      </c>
      <c r="T268" s="66">
        <v>8262534</v>
      </c>
      <c r="U268" s="66">
        <v>908856</v>
      </c>
      <c r="V268" s="66">
        <v>53512292</v>
      </c>
      <c r="W268" s="66">
        <v>4864013</v>
      </c>
      <c r="X268" s="66">
        <v>549</v>
      </c>
      <c r="Y268" s="66">
        <v>284</v>
      </c>
      <c r="Z268" s="80">
        <f t="shared" si="12"/>
        <v>0.51730418943533696</v>
      </c>
      <c r="AA268" s="21">
        <v>9464117</v>
      </c>
      <c r="AB268" s="66">
        <v>8512291</v>
      </c>
      <c r="AC268" s="23">
        <f t="shared" si="13"/>
        <v>0.89942791282060441</v>
      </c>
      <c r="AD268" s="66">
        <v>51145</v>
      </c>
      <c r="AE268" s="15">
        <v>474132</v>
      </c>
      <c r="AF268" s="8">
        <f t="shared" si="15"/>
        <v>209176399</v>
      </c>
    </row>
    <row r="269" spans="1:32" x14ac:dyDescent="0.15">
      <c r="A269" s="14">
        <v>45169</v>
      </c>
      <c r="B269" s="66">
        <v>109923692</v>
      </c>
      <c r="C269" s="66">
        <v>83033</v>
      </c>
      <c r="D269" s="66">
        <v>208091</v>
      </c>
      <c r="E269" s="66">
        <v>30334</v>
      </c>
      <c r="F269" s="66">
        <v>1178943</v>
      </c>
      <c r="G269" s="66">
        <v>596142</v>
      </c>
      <c r="H269" s="23">
        <v>0.50565803435789514</v>
      </c>
      <c r="I269" s="66">
        <v>3289553</v>
      </c>
      <c r="J269" s="66">
        <v>2378840</v>
      </c>
      <c r="K269" s="66">
        <v>11733372</v>
      </c>
      <c r="L269" s="66">
        <v>476832</v>
      </c>
      <c r="M269" s="67">
        <v>4722147</v>
      </c>
      <c r="N269" s="66">
        <v>4540229</v>
      </c>
      <c r="O269" s="20">
        <f t="shared" si="14"/>
        <v>0.96147557456385835</v>
      </c>
      <c r="P269" s="21">
        <v>2938718.0000000023</v>
      </c>
      <c r="Q269" s="21">
        <v>2629920</v>
      </c>
      <c r="R269" s="23">
        <v>0.89492084643711911</v>
      </c>
      <c r="S269" s="66">
        <v>77</v>
      </c>
      <c r="T269" s="66">
        <v>8107288</v>
      </c>
      <c r="U269" s="66">
        <v>916537</v>
      </c>
      <c r="V269" s="66">
        <v>56373867</v>
      </c>
      <c r="W269" s="66">
        <v>4986943</v>
      </c>
      <c r="X269" s="66">
        <v>615</v>
      </c>
      <c r="Y269" s="66">
        <v>454</v>
      </c>
      <c r="Z269" s="23">
        <v>0.73821138211382109</v>
      </c>
      <c r="AA269" s="21">
        <v>11370603</v>
      </c>
      <c r="AB269" s="66">
        <v>7902645</v>
      </c>
      <c r="AC269" s="23">
        <v>0.69500667642692304</v>
      </c>
      <c r="AD269" s="66">
        <v>48222</v>
      </c>
      <c r="AE269" s="15">
        <v>477564</v>
      </c>
      <c r="AF269" s="8">
        <f t="shared" si="15"/>
        <v>214703635</v>
      </c>
    </row>
    <row r="270" spans="1:32" x14ac:dyDescent="0.15">
      <c r="A270" s="14">
        <v>45199</v>
      </c>
      <c r="B270" s="15">
        <v>97138753</v>
      </c>
      <c r="C270" s="15">
        <v>81188</v>
      </c>
      <c r="D270" s="15">
        <v>198086</v>
      </c>
      <c r="E270" s="15">
        <v>30530</v>
      </c>
      <c r="F270" s="15">
        <v>1458024</v>
      </c>
      <c r="G270" s="15">
        <v>598249</v>
      </c>
      <c r="H270" s="23">
        <v>0.41031491937032588</v>
      </c>
      <c r="I270" s="15">
        <v>3121718</v>
      </c>
      <c r="J270" s="15">
        <v>2174968</v>
      </c>
      <c r="K270" s="15">
        <v>10750317</v>
      </c>
      <c r="L270" s="15">
        <v>433690</v>
      </c>
      <c r="M270" s="15"/>
      <c r="N270" s="15">
        <v>4248146</v>
      </c>
      <c r="O270" s="15"/>
      <c r="P270" s="15">
        <v>2330931.0000000033</v>
      </c>
      <c r="Q270" s="15">
        <v>2589036</v>
      </c>
      <c r="R270" s="23">
        <v>1.1107304334619927</v>
      </c>
      <c r="S270" s="15">
        <v>54</v>
      </c>
      <c r="T270" s="15">
        <v>7622764</v>
      </c>
      <c r="U270" s="15">
        <v>849697</v>
      </c>
      <c r="V270" s="15">
        <v>49763724</v>
      </c>
      <c r="W270" s="15">
        <v>4484978</v>
      </c>
      <c r="X270" s="15">
        <v>458.99999999999994</v>
      </c>
      <c r="Y270" s="15">
        <v>174</v>
      </c>
      <c r="Z270" s="23">
        <v>0.37908496732026148</v>
      </c>
      <c r="AA270" s="15">
        <v>14256821</v>
      </c>
      <c r="AB270" s="15">
        <v>7632258</v>
      </c>
      <c r="AC270" s="23">
        <v>0.5353408028339558</v>
      </c>
      <c r="AD270" s="15">
        <v>51425</v>
      </c>
      <c r="AE270" s="15">
        <v>445728</v>
      </c>
      <c r="AF270" s="8">
        <f>SUM(B270:C270,D270,E270,G270,I270,J270,K270:L270,N270,Q270,S270,T270:U270,V270,W270,Y270,AB270,AD270:AE270)</f>
        <v>192215483</v>
      </c>
    </row>
    <row r="271" spans="1:32" x14ac:dyDescent="0.15">
      <c r="A271" s="14">
        <v>45230</v>
      </c>
      <c r="B271" s="15">
        <v>83977963</v>
      </c>
      <c r="C271" s="15">
        <v>73344</v>
      </c>
      <c r="D271" s="15">
        <v>164632</v>
      </c>
      <c r="E271" s="15">
        <v>21437</v>
      </c>
      <c r="F271" s="15">
        <v>1175237</v>
      </c>
      <c r="G271" s="15">
        <v>552569</v>
      </c>
      <c r="H271" s="23">
        <v>0.4701766537302689</v>
      </c>
      <c r="I271" s="15">
        <v>2940485</v>
      </c>
      <c r="J271" s="15">
        <v>1991501</v>
      </c>
      <c r="K271" s="15">
        <v>9531565</v>
      </c>
      <c r="L271" s="15">
        <v>393451</v>
      </c>
      <c r="M271" s="15"/>
      <c r="N271" s="15">
        <v>3912663</v>
      </c>
      <c r="O271" s="15"/>
      <c r="P271" s="15">
        <v>2685212.0000000033</v>
      </c>
      <c r="Q271" s="15">
        <v>2471604</v>
      </c>
      <c r="R271" s="23">
        <v>0.92045022888323047</v>
      </c>
      <c r="S271" s="15">
        <v>114</v>
      </c>
      <c r="T271" s="15">
        <v>7046227</v>
      </c>
      <c r="U271" s="15">
        <v>764093</v>
      </c>
      <c r="V271" s="15">
        <v>41761504</v>
      </c>
      <c r="W271" s="15">
        <v>3906694</v>
      </c>
      <c r="X271" s="15">
        <v>398</v>
      </c>
      <c r="Y271" s="15">
        <v>25</v>
      </c>
      <c r="Z271" s="23">
        <v>6.2814070351758788E-2</v>
      </c>
      <c r="AA271" s="15">
        <v>10462150</v>
      </c>
      <c r="AB271" s="15">
        <v>7301806</v>
      </c>
      <c r="AC271" s="23">
        <v>0.69792595212265163</v>
      </c>
      <c r="AD271" s="15">
        <v>42591</v>
      </c>
      <c r="AE271" s="15">
        <v>440460</v>
      </c>
      <c r="AF271" s="8">
        <f t="shared" si="15"/>
        <v>167294728</v>
      </c>
    </row>
    <row r="272" spans="1:32" x14ac:dyDescent="0.15">
      <c r="A272" s="14">
        <v>45260</v>
      </c>
      <c r="B272" s="15">
        <v>94606444</v>
      </c>
      <c r="C272" s="15">
        <v>86503</v>
      </c>
      <c r="D272" s="15">
        <v>206334</v>
      </c>
      <c r="E272" s="15">
        <v>38695</v>
      </c>
      <c r="F272" s="15">
        <v>1396111</v>
      </c>
      <c r="G272" s="15">
        <v>723371</v>
      </c>
      <c r="H272" s="23">
        <v>0.51813287052390533</v>
      </c>
      <c r="I272" s="15">
        <v>3562556</v>
      </c>
      <c r="J272" s="15">
        <v>2352669</v>
      </c>
      <c r="K272" s="15">
        <v>10640202</v>
      </c>
      <c r="L272" s="15">
        <v>460422</v>
      </c>
      <c r="M272" s="15"/>
      <c r="N272" s="15">
        <v>4639795</v>
      </c>
      <c r="O272" s="15"/>
      <c r="P272" s="15">
        <v>2292005.9999999995</v>
      </c>
      <c r="Q272" s="15">
        <v>2556732</v>
      </c>
      <c r="R272" s="23">
        <v>1.1154996976447709</v>
      </c>
      <c r="S272" s="15">
        <v>174</v>
      </c>
      <c r="T272" s="15">
        <v>8463039</v>
      </c>
      <c r="U272" s="15">
        <v>893935</v>
      </c>
      <c r="V272" s="15">
        <v>46619900</v>
      </c>
      <c r="W272" s="15">
        <v>4625728</v>
      </c>
      <c r="X272" s="15">
        <v>397</v>
      </c>
      <c r="Y272" s="15">
        <v>327</v>
      </c>
      <c r="Z272" s="23">
        <v>0.82367758186397988</v>
      </c>
      <c r="AA272" s="15">
        <v>12176054</v>
      </c>
      <c r="AB272" s="15">
        <v>8786181</v>
      </c>
      <c r="AC272" s="23">
        <v>0.72159510790605885</v>
      </c>
      <c r="AD272" s="15">
        <v>53179</v>
      </c>
      <c r="AE272" s="15">
        <v>400344</v>
      </c>
      <c r="AF272" s="8">
        <f t="shared" si="15"/>
        <v>189716530</v>
      </c>
    </row>
    <row r="273" spans="1:33" x14ac:dyDescent="0.15">
      <c r="A273" s="14">
        <v>45291</v>
      </c>
      <c r="B273" s="15">
        <v>68299123</v>
      </c>
      <c r="C273" s="15">
        <v>77486</v>
      </c>
      <c r="D273" s="15">
        <v>156110</v>
      </c>
      <c r="E273" s="15">
        <v>28019</v>
      </c>
      <c r="F273" s="15"/>
      <c r="G273" s="15">
        <v>474374</v>
      </c>
      <c r="H273" s="23"/>
      <c r="I273" s="15">
        <v>2722346</v>
      </c>
      <c r="J273" s="15">
        <v>1808181</v>
      </c>
      <c r="K273" s="15">
        <v>8252194</v>
      </c>
      <c r="L273" s="15">
        <v>347680</v>
      </c>
      <c r="M273" s="15"/>
      <c r="N273" s="15">
        <v>3486938</v>
      </c>
      <c r="O273" s="15"/>
      <c r="P273" s="15">
        <v>2390446.0000000023</v>
      </c>
      <c r="Q273" s="15">
        <v>1938048</v>
      </c>
      <c r="R273" s="23">
        <v>0.81074745047576813</v>
      </c>
      <c r="S273" s="15">
        <v>146</v>
      </c>
      <c r="T273" s="15">
        <v>6386765</v>
      </c>
      <c r="U273" s="15">
        <v>681370</v>
      </c>
      <c r="V273" s="15">
        <v>33088404</v>
      </c>
      <c r="W273" s="15">
        <v>3457166</v>
      </c>
      <c r="X273" s="15">
        <v>439</v>
      </c>
      <c r="Y273" s="15">
        <v>26</v>
      </c>
      <c r="Z273" s="23">
        <v>5.9225512528473807E-2</v>
      </c>
      <c r="AA273" s="15">
        <v>10442674</v>
      </c>
      <c r="AB273" s="15">
        <v>6710543</v>
      </c>
      <c r="AC273" s="23">
        <v>0.6426077267182716</v>
      </c>
      <c r="AD273" s="15">
        <v>39025</v>
      </c>
      <c r="AE273" s="15">
        <v>220668</v>
      </c>
      <c r="AF273" s="8">
        <f t="shared" si="15"/>
        <v>138174612</v>
      </c>
    </row>
    <row r="274" spans="1:33" x14ac:dyDescent="0.15">
      <c r="A274" s="14">
        <v>45322</v>
      </c>
      <c r="B274" s="15">
        <v>76541067</v>
      </c>
      <c r="C274" s="15">
        <v>71663</v>
      </c>
      <c r="D274" s="15">
        <v>193527</v>
      </c>
      <c r="E274" s="15">
        <v>26687</v>
      </c>
      <c r="F274" s="15">
        <v>1105293</v>
      </c>
      <c r="G274" s="15">
        <v>446934</v>
      </c>
      <c r="H274" s="23">
        <v>0.40435793947849125</v>
      </c>
      <c r="I274" s="15">
        <v>3009814</v>
      </c>
      <c r="J274" s="15">
        <v>2100454</v>
      </c>
      <c r="K274" s="15">
        <v>9384071</v>
      </c>
      <c r="L274" s="15">
        <v>405607</v>
      </c>
      <c r="M274" s="15"/>
      <c r="N274" s="15">
        <v>3875014</v>
      </c>
      <c r="O274" s="15"/>
      <c r="P274" s="15">
        <v>2505839.0000000019</v>
      </c>
      <c r="Q274" s="15">
        <v>2106276</v>
      </c>
      <c r="R274" s="23">
        <v>0.84054721791783049</v>
      </c>
      <c r="S274" s="15">
        <v>55</v>
      </c>
      <c r="T274" s="15">
        <v>6701076</v>
      </c>
      <c r="U274" s="15">
        <v>794788</v>
      </c>
      <c r="V274" s="15">
        <v>34009243</v>
      </c>
      <c r="W274" s="15">
        <v>3982851</v>
      </c>
      <c r="X274" s="15">
        <v>308</v>
      </c>
      <c r="Y274" s="15">
        <v>266</v>
      </c>
      <c r="Z274" s="23">
        <v>0.86363636363636365</v>
      </c>
      <c r="AA274" s="15">
        <v>11246993</v>
      </c>
      <c r="AB274" s="15">
        <v>6768499</v>
      </c>
      <c r="AC274" s="23">
        <v>0.60180521140183874</v>
      </c>
      <c r="AD274" s="15">
        <v>43474</v>
      </c>
      <c r="AE274" s="15">
        <v>287268</v>
      </c>
      <c r="AF274" s="8">
        <f t="shared" si="15"/>
        <v>150748634</v>
      </c>
    </row>
    <row r="275" spans="1:33" x14ac:dyDescent="0.15">
      <c r="A275" s="28">
        <v>45351</v>
      </c>
      <c r="B275" s="29">
        <f>_xlfn.FORECAST.ETS($A275,B$10:B$274,$A$10:$A$274,12,1)</f>
        <v>69816874.388052702</v>
      </c>
      <c r="C275" s="81">
        <f>_xlfn.FORECAST.ETS($A275,C$154:C$274,$A$154:$A$274,12,1)</f>
        <v>69198.162281704092</v>
      </c>
      <c r="D275" s="29">
        <f t="shared" ref="D275:F275" si="16">_xlfn.FORECAST.ETS($A275,D$10:D$274,$A$10:$A$274,12,1)</f>
        <v>154692.02960019914</v>
      </c>
      <c r="E275" s="29">
        <f t="shared" si="16"/>
        <v>23977.843849786772</v>
      </c>
      <c r="F275" s="29">
        <f t="shared" si="16"/>
        <v>1002850.5911754906</v>
      </c>
      <c r="G275" s="77">
        <f>H275*F275</f>
        <v>528677.52236972284</v>
      </c>
      <c r="H275" s="30">
        <f>_xlfn.FORECAST.ETS($A275,H$10:H$274,$A$10:$A$274,12,1)</f>
        <v>0.52717476264339025</v>
      </c>
      <c r="I275" s="81">
        <f t="shared" ref="I275:J277" si="17">_xlfn.FORECAST.ETS($A275,I$154:I$274,$A$154:$A$274,12,1)</f>
        <v>2780030.5292270123</v>
      </c>
      <c r="J275" s="81">
        <f t="shared" si="17"/>
        <v>1958500.0056012161</v>
      </c>
      <c r="K275" s="29">
        <f t="shared" ref="K275:M277" si="18">_xlfn.FORECAST.ETS($A275,K$10:K$274,$A$10:$A$274,12,1)</f>
        <v>7597597.716375025</v>
      </c>
      <c r="L275" s="29">
        <f t="shared" si="18"/>
        <v>300669.71237280883</v>
      </c>
      <c r="M275" s="29">
        <f t="shared" si="18"/>
        <v>4333304.3187595839</v>
      </c>
      <c r="N275" s="77">
        <f>O275*M275</f>
        <v>3282223.2313484973</v>
      </c>
      <c r="O275" s="30">
        <f>_xlfn.FORECAST.ETS($A275,O$10:O$274,$A$10:$A$274,12,1)</f>
        <v>0.75744120188817932</v>
      </c>
      <c r="P275" s="29"/>
      <c r="Q275" s="81">
        <f>_xlfn.FORECAST.ETS($A275,Q$154:Q$274,$A$154:$A$274,12,1)</f>
        <v>1562782.7216897779</v>
      </c>
      <c r="R275" s="30"/>
      <c r="S275" s="81">
        <f t="shared" ref="S275:U277" si="19">_xlfn.FORECAST.ETS($A275,S$154:S$274,$A$154:$A$274,12,1)</f>
        <v>108.6634148103782</v>
      </c>
      <c r="T275" s="81">
        <f t="shared" si="19"/>
        <v>6811576.9138547983</v>
      </c>
      <c r="U275" s="81">
        <f t="shared" si="19"/>
        <v>774793.81658288476</v>
      </c>
      <c r="V275" s="29">
        <f t="shared" ref="V275:X277" si="20">_xlfn.FORECAST.ETS($A275,V$10:V$274,$A$10:$A$274,12,1)</f>
        <v>32877029.65816424</v>
      </c>
      <c r="W275" s="29">
        <f t="shared" si="20"/>
        <v>3662473.1015784359</v>
      </c>
      <c r="X275" s="29">
        <f t="shared" si="20"/>
        <v>360.25056190795851</v>
      </c>
      <c r="Y275" s="77">
        <f t="shared" ref="Y275:Y277" si="21">Z275*X275</f>
        <v>145.36340348046207</v>
      </c>
      <c r="Z275" s="30">
        <f>_xlfn.FORECAST.ETS($A275,Z$10:Z$274,$A$10:$A$274,12,1)</f>
        <v>0.40350638930467897</v>
      </c>
      <c r="AA275" s="29"/>
      <c r="AB275" s="29">
        <f>_xlfn.FORECAST.ETS($A275,AB$10:AB$274,$A$10:$A$274,12,1)</f>
        <v>6826204.1554607823</v>
      </c>
      <c r="AC275" s="30"/>
      <c r="AD275" s="81">
        <f>_xlfn.FORECAST.ETS($A275,AD$154:AD$274,$A$154:$A$274,12,1)</f>
        <v>42007.994511964709</v>
      </c>
      <c r="AE275" s="29">
        <v>222421</v>
      </c>
      <c r="AF275" s="8">
        <f t="shared" si="15"/>
        <v>139291984.52973986</v>
      </c>
    </row>
    <row r="276" spans="1:33" x14ac:dyDescent="0.15">
      <c r="A276" s="28">
        <v>45382</v>
      </c>
      <c r="B276" s="29">
        <f t="shared" ref="B276:H277" si="22">_xlfn.FORECAST.ETS($A276,B$10:B$274,$A$10:$A$274,12,1)</f>
        <v>89317894.972508714</v>
      </c>
      <c r="C276" s="81">
        <f t="shared" ref="C276:C277" si="23">_xlfn.FORECAST.ETS($A276,C$154:C$274,$A$154:$A$274,12,1)</f>
        <v>90836.521132870199</v>
      </c>
      <c r="D276" s="29">
        <f t="shared" si="22"/>
        <v>204644.08900694767</v>
      </c>
      <c r="E276" s="29">
        <f t="shared" si="22"/>
        <v>30136.672008691065</v>
      </c>
      <c r="F276" s="29">
        <f t="shared" si="22"/>
        <v>1352081.8540278736</v>
      </c>
      <c r="G276" s="77">
        <f>H276*F276</f>
        <v>386365.36777949875</v>
      </c>
      <c r="H276" s="30">
        <f t="shared" si="22"/>
        <v>0.28575590052370725</v>
      </c>
      <c r="I276" s="81">
        <f t="shared" si="17"/>
        <v>3550196.1810092251</v>
      </c>
      <c r="J276" s="81">
        <f t="shared" si="17"/>
        <v>2393790.1246243254</v>
      </c>
      <c r="K276" s="29">
        <f t="shared" si="18"/>
        <v>9857550.1657922808</v>
      </c>
      <c r="L276" s="29">
        <f t="shared" si="18"/>
        <v>403310.1474162087</v>
      </c>
      <c r="M276" s="29">
        <f t="shared" si="18"/>
        <v>4514847.7598050134</v>
      </c>
      <c r="N276" s="77">
        <f>O276*M276</f>
        <v>4394962.7099693175</v>
      </c>
      <c r="O276" s="30">
        <f t="shared" ref="O276:O277" si="24">_xlfn.FORECAST.ETS($A276,O$10:O$274,$A$10:$A$274,12,1)</f>
        <v>0.97344649117451676</v>
      </c>
      <c r="P276" s="29"/>
      <c r="Q276" s="81">
        <f t="shared" ref="Q276:Q277" si="25">_xlfn.FORECAST.ETS($A276,Q$154:Q$274,$A$154:$A$274,12,1)</f>
        <v>2512731.6224715612</v>
      </c>
      <c r="R276" s="30"/>
      <c r="S276" s="81">
        <f t="shared" si="19"/>
        <v>130.35969081859392</v>
      </c>
      <c r="T276" s="81">
        <f t="shared" si="19"/>
        <v>8237839.7020775201</v>
      </c>
      <c r="U276" s="81">
        <f t="shared" si="19"/>
        <v>913235.84541563294</v>
      </c>
      <c r="V276" s="29">
        <f t="shared" si="20"/>
        <v>41575927.743016906</v>
      </c>
      <c r="W276" s="29">
        <f t="shared" si="20"/>
        <v>4658182.3642818369</v>
      </c>
      <c r="X276" s="29">
        <f t="shared" si="20"/>
        <v>447.38769974189455</v>
      </c>
      <c r="Y276" s="77">
        <f t="shared" si="21"/>
        <v>179.71528273640271</v>
      </c>
      <c r="Z276" s="30">
        <f t="shared" ref="Z276:Z277" si="26">_xlfn.FORECAST.ETS($A276,Z$10:Z$274,$A$10:$A$274,12,1)</f>
        <v>0.40169920371097251</v>
      </c>
      <c r="AA276" s="29"/>
      <c r="AB276" s="29">
        <f t="shared" ref="AB276:AB277" si="27">_xlfn.FORECAST.ETS($A276,AB$10:AB$274,$A$10:$A$274,12,1)</f>
        <v>8742568.2764612138</v>
      </c>
      <c r="AC276" s="30"/>
      <c r="AD276" s="81">
        <f t="shared" ref="AD276:AD277" si="28">_xlfn.FORECAST.ETS($A276,AD$154:AD$274,$A$154:$A$274,12,1)</f>
        <v>48833.47044063147</v>
      </c>
      <c r="AE276" s="29">
        <v>289171</v>
      </c>
      <c r="AF276" s="8">
        <f t="shared" si="15"/>
        <v>177608487.05038691</v>
      </c>
    </row>
    <row r="277" spans="1:33" x14ac:dyDescent="0.15">
      <c r="A277" s="28">
        <v>45412</v>
      </c>
      <c r="B277" s="29">
        <f t="shared" si="22"/>
        <v>97609681.949590862</v>
      </c>
      <c r="C277" s="81">
        <f t="shared" si="23"/>
        <v>90637.222577278066</v>
      </c>
      <c r="D277" s="29">
        <f t="shared" si="22"/>
        <v>234333.7988469502</v>
      </c>
      <c r="E277" s="29">
        <f t="shared" si="22"/>
        <v>31515.911696425414</v>
      </c>
      <c r="F277" s="29">
        <f t="shared" si="22"/>
        <v>1338950.6790466644</v>
      </c>
      <c r="G277" s="77">
        <f>H277*F277</f>
        <v>590485.10780085612</v>
      </c>
      <c r="H277" s="30">
        <f t="shared" si="22"/>
        <v>0.44100586902968131</v>
      </c>
      <c r="I277" s="81">
        <f t="shared" si="17"/>
        <v>3667027.6942001381</v>
      </c>
      <c r="J277" s="81">
        <f t="shared" si="17"/>
        <v>2593087.161080285</v>
      </c>
      <c r="K277" s="29">
        <f t="shared" si="18"/>
        <v>10731780.676644014</v>
      </c>
      <c r="L277" s="29">
        <f t="shared" si="18"/>
        <v>454053.27288706868</v>
      </c>
      <c r="M277" s="29">
        <f t="shared" si="18"/>
        <v>5012402.2745014401</v>
      </c>
      <c r="N277" s="77">
        <f>O277*M277</f>
        <v>4750766.4122496452</v>
      </c>
      <c r="O277" s="30">
        <f t="shared" si="24"/>
        <v>0.94780230158645462</v>
      </c>
      <c r="P277" s="29"/>
      <c r="Q277" s="81">
        <f t="shared" si="25"/>
        <v>2884053.5166065278</v>
      </c>
      <c r="R277" s="30"/>
      <c r="S277" s="81">
        <f t="shared" si="19"/>
        <v>99.019279599784184</v>
      </c>
      <c r="T277" s="81">
        <f t="shared" si="19"/>
        <v>8631567.1732132472</v>
      </c>
      <c r="U277" s="81">
        <f t="shared" si="19"/>
        <v>989372.30438441702</v>
      </c>
      <c r="V277" s="29">
        <f t="shared" si="20"/>
        <v>45588085.191745348</v>
      </c>
      <c r="W277" s="29">
        <f t="shared" si="20"/>
        <v>4959193.1552023655</v>
      </c>
      <c r="X277" s="29">
        <f t="shared" si="20"/>
        <v>403.61778025439844</v>
      </c>
      <c r="Y277" s="77">
        <f t="shared" si="21"/>
        <v>201.18359554717355</v>
      </c>
      <c r="Z277" s="30">
        <f t="shared" si="26"/>
        <v>0.49845077543503769</v>
      </c>
      <c r="AA277" s="29"/>
      <c r="AB277" s="29">
        <f t="shared" si="27"/>
        <v>9027858.7674526591</v>
      </c>
      <c r="AC277" s="30"/>
      <c r="AD277" s="81">
        <f t="shared" si="28"/>
        <v>60947.201875072737</v>
      </c>
      <c r="AE277" s="29">
        <v>323870</v>
      </c>
      <c r="AF277" s="8">
        <f>SUM(B277:C277,D277,E277,G277,I277,J277,K277:L277,N277,Q277,S277,T277:U277,V277,W277,Y277,AB277,AD277:AE277)</f>
        <v>193218616.72092825</v>
      </c>
    </row>
    <row r="278" spans="1:33" ht="21" x14ac:dyDescent="0.15">
      <c r="A278" s="31" t="s">
        <v>95</v>
      </c>
      <c r="B278" s="32">
        <f>SUM(B266:B277)</f>
        <v>1105870678.3101523</v>
      </c>
      <c r="C278" s="32">
        <f>SUM(C266:C277)</f>
        <v>995965.9059918524</v>
      </c>
      <c r="D278" s="32">
        <f>SUM(D266:D277)</f>
        <v>2424233.917454097</v>
      </c>
      <c r="E278" s="32">
        <f>SUM(E266:E277)</f>
        <v>361069.42755490326</v>
      </c>
      <c r="F278" s="32"/>
      <c r="G278" s="32">
        <f>SUM(G266:G277)</f>
        <v>7629268.997950078</v>
      </c>
      <c r="H278" s="32"/>
      <c r="I278" s="32">
        <f>SUM(I266:I277)</f>
        <v>39412233.404436372</v>
      </c>
      <c r="J278" s="32">
        <f>SUM(J266:J277)</f>
        <v>27343296.291305829</v>
      </c>
      <c r="K278" s="32">
        <f>SUM(K266:K277)</f>
        <v>123189111.55881132</v>
      </c>
      <c r="L278" s="32">
        <f>SUM(L266:L277)</f>
        <v>5113347.1326760864</v>
      </c>
      <c r="M278" s="33"/>
      <c r="N278" s="32">
        <f>SUM(N266:N277)</f>
        <v>51487916.353567466</v>
      </c>
      <c r="O278" s="33"/>
      <c r="P278" s="79"/>
      <c r="Q278" s="32">
        <f>SUM(Q266:Q277)</f>
        <v>29322323.860767867</v>
      </c>
      <c r="R278" s="32"/>
      <c r="S278" s="32">
        <f>SUM(S266:S277)</f>
        <v>1121.0423852287563</v>
      </c>
      <c r="T278" s="32">
        <f>SUM(T266:T277)</f>
        <v>94856813.789145559</v>
      </c>
      <c r="U278" s="32">
        <f>SUM(U266:U277)</f>
        <v>10447620.966382936</v>
      </c>
      <c r="V278" s="32">
        <f>SUM(V266:V277)</f>
        <v>537509759.5929265</v>
      </c>
      <c r="W278" s="32">
        <f>SUM(W266:W277)</f>
        <v>53860177.621062644</v>
      </c>
      <c r="X278" s="32"/>
      <c r="Y278" s="32">
        <f>SUM(Y266:Y277)</f>
        <v>2284.2622817640381</v>
      </c>
      <c r="Z278" s="32"/>
      <c r="AA278" s="32"/>
      <c r="AB278" s="32">
        <f>SUM(AB266:AB277)</f>
        <v>97294786.199374646</v>
      </c>
      <c r="AC278" s="32"/>
      <c r="AD278" s="32">
        <f>SUM(AD266:AD277)</f>
        <v>586758.66682766902</v>
      </c>
      <c r="AE278" s="32">
        <f>SUM(AE266:AE277)</f>
        <v>4530766</v>
      </c>
      <c r="AF278" s="32">
        <f>SUM(B278:AE278)</f>
        <v>2192239533.301055</v>
      </c>
      <c r="AG278" s="8"/>
    </row>
    <row r="279" spans="1:33" x14ac:dyDescent="0.15">
      <c r="P279" s="6"/>
    </row>
    <row r="280" spans="1:33" x14ac:dyDescent="0.15">
      <c r="P280" s="6"/>
    </row>
    <row r="281" spans="1:33" x14ac:dyDescent="0.15">
      <c r="P281" s="6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9FA01-B2A5-4DBE-9598-93159C5C6F98}">
  <sheetPr>
    <tabColor theme="3" tint="0.499984740745262"/>
  </sheetPr>
  <dimension ref="A1:AG281"/>
  <sheetViews>
    <sheetView zoomScaleNormal="100" workbookViewId="0">
      <pane xSplit="1" ySplit="9" topLeftCell="C254" activePane="bottomRight" state="frozen"/>
      <selection activeCell="C270" sqref="C270"/>
      <selection pane="topRight" activeCell="C270" sqref="C270"/>
      <selection pane="bottomLeft" activeCell="C270" sqref="C270"/>
      <selection pane="bottomRight" activeCell="F283" sqref="F283"/>
    </sheetView>
  </sheetViews>
  <sheetFormatPr defaultColWidth="9" defaultRowHeight="10.5" x14ac:dyDescent="0.15"/>
  <cols>
    <col min="1" max="1" width="15.75" style="2" customWidth="1"/>
    <col min="2" max="2" width="13.25" style="2" customWidth="1"/>
    <col min="3" max="4" width="10.25" style="2" customWidth="1"/>
    <col min="5" max="6" width="13.875" style="2" customWidth="1"/>
    <col min="7" max="9" width="14" style="2" customWidth="1"/>
    <col min="10" max="10" width="16" style="2" customWidth="1"/>
    <col min="11" max="11" width="16.5" style="2" customWidth="1"/>
    <col min="12" max="12" width="10.25" style="2" customWidth="1"/>
    <col min="13" max="13" width="11.5" style="2" customWidth="1"/>
    <col min="14" max="14" width="10.625" style="2" customWidth="1"/>
    <col min="15" max="16" width="10.25" style="2" customWidth="1"/>
    <col min="17" max="18" width="10.625" style="2" customWidth="1"/>
    <col min="19" max="19" width="10.25" style="2" customWidth="1"/>
    <col min="20" max="20" width="11.625" style="2" customWidth="1"/>
    <col min="21" max="21" width="10.625" style="2" customWidth="1"/>
    <col min="22" max="22" width="11.75" style="2" customWidth="1"/>
    <col min="23" max="24" width="10.875" style="2" customWidth="1"/>
    <col min="25" max="27" width="10.25" style="2" customWidth="1"/>
    <col min="28" max="29" width="10.875" style="2" customWidth="1"/>
    <col min="30" max="30" width="10.25" style="2" customWidth="1"/>
    <col min="31" max="31" width="10.625" style="2" customWidth="1"/>
    <col min="32" max="32" width="14" style="2" customWidth="1"/>
    <col min="33" max="33" width="11.625" style="2" customWidth="1"/>
    <col min="34" max="16384" width="9" style="2"/>
  </cols>
  <sheetData>
    <row r="1" spans="1:32" x14ac:dyDescent="0.15">
      <c r="I1" s="2" t="s">
        <v>104</v>
      </c>
    </row>
    <row r="2" spans="1:32" x14ac:dyDescent="0.15">
      <c r="A2" s="1" t="s">
        <v>0</v>
      </c>
      <c r="D2" s="4" t="s">
        <v>90</v>
      </c>
      <c r="I2" s="5">
        <f>AF278</f>
        <v>2198338533.8982811</v>
      </c>
    </row>
    <row r="3" spans="1:32" x14ac:dyDescent="0.15">
      <c r="A3" s="2" t="s">
        <v>1</v>
      </c>
      <c r="D3" s="4" t="s">
        <v>96</v>
      </c>
      <c r="I3" s="6">
        <f>SUM(AF254:AF265)</f>
        <v>2130076310</v>
      </c>
    </row>
    <row r="4" spans="1:32" x14ac:dyDescent="0.15">
      <c r="A4" s="60" t="s">
        <v>2</v>
      </c>
      <c r="B4" s="7"/>
      <c r="D4" s="4" t="s">
        <v>3</v>
      </c>
      <c r="I4" s="8">
        <f>I2-I3</f>
        <v>68262223.898281097</v>
      </c>
    </row>
    <row r="5" spans="1:32" x14ac:dyDescent="0.15">
      <c r="A5" s="61" t="s">
        <v>4</v>
      </c>
      <c r="B5" s="9"/>
      <c r="D5" s="4" t="s">
        <v>5</v>
      </c>
      <c r="I5" s="53">
        <f>I4/I3</f>
        <v>3.2046844320934728E-2</v>
      </c>
    </row>
    <row r="6" spans="1:32" x14ac:dyDescent="0.15">
      <c r="A6" s="10" t="s">
        <v>6</v>
      </c>
      <c r="B6" s="10"/>
      <c r="D6" s="3"/>
    </row>
    <row r="7" spans="1:32" x14ac:dyDescent="0.15">
      <c r="D7" s="3"/>
    </row>
    <row r="9" spans="1:32" s="13" customFormat="1" ht="84" x14ac:dyDescent="0.3">
      <c r="A9" s="11" t="s">
        <v>7</v>
      </c>
      <c r="B9" s="12" t="s">
        <v>8</v>
      </c>
      <c r="C9" s="12" t="s">
        <v>9</v>
      </c>
      <c r="D9" s="12" t="s">
        <v>11</v>
      </c>
      <c r="E9" s="12" t="s">
        <v>13</v>
      </c>
      <c r="F9" s="12" t="s">
        <v>117</v>
      </c>
      <c r="G9" s="12" t="s">
        <v>14</v>
      </c>
      <c r="H9" s="12" t="s">
        <v>118</v>
      </c>
      <c r="I9" s="12" t="s">
        <v>16</v>
      </c>
      <c r="J9" s="12" t="s">
        <v>19</v>
      </c>
      <c r="K9" s="12" t="s">
        <v>21</v>
      </c>
      <c r="L9" s="12" t="s">
        <v>22</v>
      </c>
      <c r="M9" s="12" t="s">
        <v>23</v>
      </c>
      <c r="N9" s="12" t="s">
        <v>24</v>
      </c>
      <c r="O9" s="12" t="s">
        <v>25</v>
      </c>
      <c r="P9" s="12" t="s">
        <v>119</v>
      </c>
      <c r="Q9" s="12" t="s">
        <v>26</v>
      </c>
      <c r="R9" s="12" t="s">
        <v>120</v>
      </c>
      <c r="S9" s="12" t="s">
        <v>28</v>
      </c>
      <c r="T9" s="12" t="s">
        <v>30</v>
      </c>
      <c r="U9" s="12" t="s">
        <v>31</v>
      </c>
      <c r="V9" s="12" t="s">
        <v>33</v>
      </c>
      <c r="W9" s="12" t="s">
        <v>36</v>
      </c>
      <c r="X9" s="12" t="s">
        <v>121</v>
      </c>
      <c r="Y9" s="12" t="s">
        <v>38</v>
      </c>
      <c r="Z9" s="12" t="s">
        <v>122</v>
      </c>
      <c r="AA9" s="12" t="s">
        <v>123</v>
      </c>
      <c r="AB9" s="12" t="s">
        <v>39</v>
      </c>
      <c r="AC9" s="12" t="s">
        <v>124</v>
      </c>
      <c r="AD9" s="12" t="s">
        <v>40</v>
      </c>
      <c r="AE9" s="12" t="s">
        <v>41</v>
      </c>
      <c r="AF9" s="12" t="s">
        <v>42</v>
      </c>
    </row>
    <row r="10" spans="1:32" s="16" customFormat="1" x14ac:dyDescent="0.15">
      <c r="A10" s="14">
        <v>37287</v>
      </c>
      <c r="B10" s="15">
        <v>48917163</v>
      </c>
      <c r="C10" s="15">
        <v>24507</v>
      </c>
      <c r="D10" s="15">
        <v>165741</v>
      </c>
      <c r="E10" s="15">
        <v>74515</v>
      </c>
      <c r="F10" s="15"/>
      <c r="G10" s="15">
        <v>171463</v>
      </c>
      <c r="H10" s="15"/>
      <c r="I10" s="15">
        <v>57460</v>
      </c>
      <c r="J10" s="15">
        <v>437550</v>
      </c>
      <c r="K10" s="15">
        <v>6781934</v>
      </c>
      <c r="L10" s="15">
        <v>698082</v>
      </c>
      <c r="N10" s="15"/>
      <c r="Q10" s="15">
        <v>12358860</v>
      </c>
      <c r="R10" s="15"/>
      <c r="S10" s="15">
        <v>240</v>
      </c>
      <c r="T10" s="15">
        <v>0</v>
      </c>
      <c r="U10" s="15">
        <v>5084</v>
      </c>
      <c r="V10" s="15">
        <v>7518753</v>
      </c>
      <c r="W10" s="15">
        <v>4889100</v>
      </c>
      <c r="X10" s="15"/>
      <c r="Y10" s="2"/>
      <c r="Z10" s="2"/>
      <c r="AA10" s="2"/>
      <c r="AB10" s="15">
        <v>4548916</v>
      </c>
      <c r="AC10" s="15"/>
      <c r="AD10" s="2"/>
      <c r="AE10" s="18">
        <v>315144</v>
      </c>
      <c r="AF10" s="18">
        <f t="shared" ref="AF10:AF73" si="0">SUM(B10:C10,D10,E10,G10,I10,J10,K10:L10,N10,Q10,S10,T10:U10,V10,W10,Y10,AB10,AD10:AE10)</f>
        <v>86964512</v>
      </c>
    </row>
    <row r="11" spans="1:32" s="16" customFormat="1" x14ac:dyDescent="0.15">
      <c r="A11" s="14">
        <v>37315</v>
      </c>
      <c r="B11" s="15">
        <v>39793773</v>
      </c>
      <c r="C11" s="15">
        <v>20703</v>
      </c>
      <c r="D11" s="15">
        <v>140121</v>
      </c>
      <c r="E11" s="15">
        <v>61196</v>
      </c>
      <c r="F11" s="15"/>
      <c r="G11" s="15">
        <v>144356</v>
      </c>
      <c r="H11" s="15"/>
      <c r="I11" s="15">
        <v>42274</v>
      </c>
      <c r="J11" s="15">
        <v>378689</v>
      </c>
      <c r="K11" s="15">
        <v>5673567</v>
      </c>
      <c r="L11" s="15">
        <v>568488</v>
      </c>
      <c r="N11" s="15"/>
      <c r="Q11" s="15">
        <v>9962475</v>
      </c>
      <c r="R11" s="15"/>
      <c r="S11" s="15">
        <v>72</v>
      </c>
      <c r="T11" s="15">
        <v>0</v>
      </c>
      <c r="U11" s="15">
        <v>3466</v>
      </c>
      <c r="V11" s="15">
        <v>6665192</v>
      </c>
      <c r="W11" s="15">
        <v>4146684</v>
      </c>
      <c r="X11" s="15"/>
      <c r="Y11" s="2"/>
      <c r="Z11" s="2"/>
      <c r="AA11" s="2"/>
      <c r="AB11" s="15">
        <v>4484984</v>
      </c>
      <c r="AC11" s="15"/>
      <c r="AD11" s="2"/>
      <c r="AE11" s="18">
        <v>252864</v>
      </c>
      <c r="AF11" s="18">
        <f t="shared" si="0"/>
        <v>72338904</v>
      </c>
    </row>
    <row r="12" spans="1:32" s="16" customFormat="1" x14ac:dyDescent="0.15">
      <c r="A12" s="14">
        <v>37346</v>
      </c>
      <c r="B12" s="15">
        <v>34977109</v>
      </c>
      <c r="C12" s="15">
        <v>18107</v>
      </c>
      <c r="D12" s="15">
        <v>132407</v>
      </c>
      <c r="E12" s="15">
        <v>56649</v>
      </c>
      <c r="F12" s="15"/>
      <c r="G12" s="15">
        <v>133116</v>
      </c>
      <c r="H12" s="15"/>
      <c r="I12" s="15">
        <v>45336</v>
      </c>
      <c r="J12" s="15">
        <v>325179</v>
      </c>
      <c r="K12" s="15">
        <v>5010962</v>
      </c>
      <c r="L12" s="15">
        <v>527136</v>
      </c>
      <c r="N12" s="15"/>
      <c r="Q12" s="15">
        <v>9632023</v>
      </c>
      <c r="R12" s="15"/>
      <c r="S12" s="15">
        <v>144</v>
      </c>
      <c r="T12" s="15">
        <v>0</v>
      </c>
      <c r="U12" s="15">
        <v>1742</v>
      </c>
      <c r="V12" s="15">
        <v>5739414</v>
      </c>
      <c r="W12" s="15">
        <v>3406078</v>
      </c>
      <c r="X12" s="15"/>
      <c r="Y12" s="2"/>
      <c r="Z12" s="2"/>
      <c r="AA12" s="2"/>
      <c r="AB12" s="15">
        <v>4056108</v>
      </c>
      <c r="AC12" s="15"/>
      <c r="AD12" s="2"/>
      <c r="AE12" s="18">
        <v>230148</v>
      </c>
      <c r="AF12" s="18">
        <f t="shared" si="0"/>
        <v>64291658</v>
      </c>
    </row>
    <row r="13" spans="1:32" s="16" customFormat="1" x14ac:dyDescent="0.15">
      <c r="A13" s="14">
        <v>37376</v>
      </c>
      <c r="B13" s="15">
        <v>51831697</v>
      </c>
      <c r="C13" s="15">
        <v>26314</v>
      </c>
      <c r="D13" s="15">
        <v>192841</v>
      </c>
      <c r="E13" s="15">
        <v>81097</v>
      </c>
      <c r="F13" s="15"/>
      <c r="G13" s="15">
        <v>167964</v>
      </c>
      <c r="H13" s="15"/>
      <c r="I13" s="15">
        <v>71361</v>
      </c>
      <c r="J13" s="15">
        <v>503182</v>
      </c>
      <c r="K13" s="15">
        <v>6860211</v>
      </c>
      <c r="L13" s="15">
        <v>684192</v>
      </c>
      <c r="N13" s="15"/>
      <c r="Q13" s="15">
        <v>13110767</v>
      </c>
      <c r="R13" s="15"/>
      <c r="S13" s="15">
        <v>168</v>
      </c>
      <c r="T13" s="15">
        <v>0</v>
      </c>
      <c r="U13" s="15">
        <v>2963</v>
      </c>
      <c r="V13" s="15">
        <v>8677317</v>
      </c>
      <c r="W13" s="15">
        <v>5111870</v>
      </c>
      <c r="X13" s="15"/>
      <c r="Y13" s="2"/>
      <c r="Z13" s="2"/>
      <c r="AA13" s="2"/>
      <c r="AB13" s="15">
        <v>5984240</v>
      </c>
      <c r="AC13" s="15"/>
      <c r="AD13" s="2"/>
      <c r="AE13" s="18">
        <v>351072</v>
      </c>
      <c r="AF13" s="18">
        <f t="shared" si="0"/>
        <v>93657256</v>
      </c>
    </row>
    <row r="14" spans="1:32" s="16" customFormat="1" x14ac:dyDescent="0.15">
      <c r="A14" s="14">
        <v>37407</v>
      </c>
      <c r="B14" s="15">
        <v>62783404</v>
      </c>
      <c r="C14" s="15">
        <v>30748</v>
      </c>
      <c r="D14" s="15">
        <v>241102</v>
      </c>
      <c r="E14" s="15">
        <v>102765</v>
      </c>
      <c r="F14" s="15"/>
      <c r="G14" s="15">
        <v>222930</v>
      </c>
      <c r="H14" s="15"/>
      <c r="I14" s="15">
        <v>74535</v>
      </c>
      <c r="J14" s="15">
        <v>611581</v>
      </c>
      <c r="K14" s="15">
        <v>9019728</v>
      </c>
      <c r="L14" s="15">
        <v>842232</v>
      </c>
      <c r="N14" s="15"/>
      <c r="Q14" s="15">
        <v>14219434</v>
      </c>
      <c r="R14" s="15"/>
      <c r="S14" s="15">
        <v>372</v>
      </c>
      <c r="T14" s="15">
        <v>0</v>
      </c>
      <c r="U14" s="15">
        <v>5030</v>
      </c>
      <c r="V14" s="15">
        <v>11827238</v>
      </c>
      <c r="W14" s="15">
        <v>6401623</v>
      </c>
      <c r="X14" s="15"/>
      <c r="Y14" s="2"/>
      <c r="Z14" s="2"/>
      <c r="AA14" s="2"/>
      <c r="AB14" s="15">
        <v>7485461</v>
      </c>
      <c r="AC14" s="15"/>
      <c r="AD14" s="2"/>
      <c r="AE14" s="18">
        <v>361008</v>
      </c>
      <c r="AF14" s="18">
        <f t="shared" si="0"/>
        <v>114229191</v>
      </c>
    </row>
    <row r="15" spans="1:32" s="16" customFormat="1" x14ac:dyDescent="0.15">
      <c r="A15" s="14">
        <v>37437</v>
      </c>
      <c r="B15" s="15">
        <v>55337529</v>
      </c>
      <c r="C15" s="15">
        <v>24043</v>
      </c>
      <c r="D15" s="15">
        <v>195565</v>
      </c>
      <c r="E15" s="15">
        <v>80990</v>
      </c>
      <c r="F15" s="15"/>
      <c r="G15" s="15">
        <v>201611</v>
      </c>
      <c r="H15" s="15"/>
      <c r="I15" s="15">
        <v>64811</v>
      </c>
      <c r="J15" s="15">
        <v>498234</v>
      </c>
      <c r="K15" s="15">
        <v>7606587</v>
      </c>
      <c r="L15" s="15">
        <v>644568</v>
      </c>
      <c r="N15" s="15"/>
      <c r="Q15" s="15">
        <v>13140860</v>
      </c>
      <c r="R15" s="15"/>
      <c r="S15" s="15">
        <v>264</v>
      </c>
      <c r="T15" s="15">
        <v>0</v>
      </c>
      <c r="U15" s="15">
        <v>1296</v>
      </c>
      <c r="V15" s="15">
        <v>10251097</v>
      </c>
      <c r="W15" s="15">
        <v>4884938</v>
      </c>
      <c r="X15" s="15"/>
      <c r="Y15" s="2"/>
      <c r="Z15" s="2"/>
      <c r="AA15" s="2"/>
      <c r="AB15" s="15">
        <v>6102166</v>
      </c>
      <c r="AC15" s="15"/>
      <c r="AD15" s="2"/>
      <c r="AE15" s="18">
        <v>337776</v>
      </c>
      <c r="AF15" s="18">
        <f t="shared" si="0"/>
        <v>99372335</v>
      </c>
    </row>
    <row r="16" spans="1:32" s="16" customFormat="1" x14ac:dyDescent="0.15">
      <c r="A16" s="14">
        <v>37468</v>
      </c>
      <c r="B16" s="15">
        <v>72911747</v>
      </c>
      <c r="C16" s="15">
        <v>28782</v>
      </c>
      <c r="D16" s="15">
        <v>216410</v>
      </c>
      <c r="E16" s="15">
        <v>96635</v>
      </c>
      <c r="F16" s="15"/>
      <c r="G16" s="15">
        <v>218303</v>
      </c>
      <c r="H16" s="15"/>
      <c r="I16" s="15">
        <v>74236</v>
      </c>
      <c r="J16" s="15">
        <v>589426</v>
      </c>
      <c r="K16" s="15">
        <v>10071015</v>
      </c>
      <c r="L16" s="15">
        <v>745356</v>
      </c>
      <c r="N16" s="15"/>
      <c r="Q16" s="15">
        <v>16688220</v>
      </c>
      <c r="R16" s="15"/>
      <c r="S16" s="15">
        <v>240</v>
      </c>
      <c r="T16" s="15">
        <v>0</v>
      </c>
      <c r="U16" s="15">
        <v>1232</v>
      </c>
      <c r="V16" s="15">
        <v>14373049</v>
      </c>
      <c r="W16" s="15">
        <v>5774788</v>
      </c>
      <c r="X16" s="15"/>
      <c r="Y16" s="2"/>
      <c r="Z16" s="2"/>
      <c r="AA16" s="2"/>
      <c r="AB16" s="15">
        <v>6236337</v>
      </c>
      <c r="AC16" s="15"/>
      <c r="AD16" s="2"/>
      <c r="AE16" s="18">
        <v>504108</v>
      </c>
      <c r="AF16" s="18">
        <f t="shared" si="0"/>
        <v>128529884</v>
      </c>
    </row>
    <row r="17" spans="1:32" s="16" customFormat="1" x14ac:dyDescent="0.15">
      <c r="A17" s="14">
        <v>37499</v>
      </c>
      <c r="B17" s="15">
        <v>61601726</v>
      </c>
      <c r="C17" s="15">
        <v>22688</v>
      </c>
      <c r="D17" s="15">
        <v>168988</v>
      </c>
      <c r="E17" s="15">
        <v>74617</v>
      </c>
      <c r="F17" s="15"/>
      <c r="G17" s="15">
        <v>154570</v>
      </c>
      <c r="H17" s="15"/>
      <c r="I17" s="15">
        <v>49380</v>
      </c>
      <c r="J17" s="15">
        <v>471209</v>
      </c>
      <c r="K17" s="15">
        <v>8577564</v>
      </c>
      <c r="L17" s="15">
        <v>678493</v>
      </c>
      <c r="N17" s="15"/>
      <c r="Q17" s="15">
        <v>14096837</v>
      </c>
      <c r="R17" s="15"/>
      <c r="S17" s="15">
        <v>132</v>
      </c>
      <c r="T17" s="15">
        <v>0</v>
      </c>
      <c r="U17" s="15">
        <v>295</v>
      </c>
      <c r="V17" s="15">
        <v>12095901</v>
      </c>
      <c r="W17" s="15">
        <v>4796100</v>
      </c>
      <c r="X17" s="15"/>
      <c r="Y17" s="2"/>
      <c r="Z17" s="2"/>
      <c r="AA17" s="2"/>
      <c r="AB17" s="15">
        <v>4150282</v>
      </c>
      <c r="AC17" s="15"/>
      <c r="AD17" s="2"/>
      <c r="AE17" s="18">
        <v>420540</v>
      </c>
      <c r="AF17" s="18">
        <f t="shared" si="0"/>
        <v>107359322</v>
      </c>
    </row>
    <row r="18" spans="1:32" s="16" customFormat="1" x14ac:dyDescent="0.15">
      <c r="A18" s="14">
        <v>37529</v>
      </c>
      <c r="B18" s="15">
        <v>53182316</v>
      </c>
      <c r="C18" s="15">
        <v>20996</v>
      </c>
      <c r="D18" s="15">
        <v>149769</v>
      </c>
      <c r="E18" s="15">
        <v>66093</v>
      </c>
      <c r="F18" s="15"/>
      <c r="G18" s="15">
        <v>116613</v>
      </c>
      <c r="H18" s="15"/>
      <c r="I18" s="15">
        <v>55233</v>
      </c>
      <c r="J18" s="15">
        <v>422114</v>
      </c>
      <c r="K18" s="15">
        <v>7380951</v>
      </c>
      <c r="L18" s="15">
        <v>590040</v>
      </c>
      <c r="N18" s="15"/>
      <c r="Q18" s="15">
        <v>12464041</v>
      </c>
      <c r="R18" s="15"/>
      <c r="S18" s="15">
        <v>252</v>
      </c>
      <c r="T18" s="15">
        <v>0</v>
      </c>
      <c r="U18" s="15">
        <v>273</v>
      </c>
      <c r="V18" s="15">
        <v>10514770</v>
      </c>
      <c r="W18" s="15">
        <v>4157509</v>
      </c>
      <c r="X18" s="15"/>
      <c r="Y18" s="2"/>
      <c r="Z18" s="2"/>
      <c r="AA18" s="2"/>
      <c r="AB18" s="15">
        <v>4172866</v>
      </c>
      <c r="AC18" s="15"/>
      <c r="AD18" s="2"/>
      <c r="AE18" s="18">
        <v>404628</v>
      </c>
      <c r="AF18" s="18">
        <f t="shared" si="0"/>
        <v>93698464</v>
      </c>
    </row>
    <row r="19" spans="1:32" s="16" customFormat="1" x14ac:dyDescent="0.15">
      <c r="A19" s="14">
        <v>37560</v>
      </c>
      <c r="B19" s="15">
        <v>52986337</v>
      </c>
      <c r="C19" s="15">
        <v>21148</v>
      </c>
      <c r="D19" s="15">
        <v>170996</v>
      </c>
      <c r="E19" s="15">
        <v>75622</v>
      </c>
      <c r="F19" s="15"/>
      <c r="G19" s="15">
        <v>179245</v>
      </c>
      <c r="H19" s="15"/>
      <c r="I19" s="15">
        <v>59434</v>
      </c>
      <c r="J19" s="15">
        <v>460662</v>
      </c>
      <c r="K19" s="15">
        <v>7643616</v>
      </c>
      <c r="L19" s="15">
        <v>672901</v>
      </c>
      <c r="N19" s="15"/>
      <c r="Q19" s="15">
        <v>12593628</v>
      </c>
      <c r="R19" s="15"/>
      <c r="S19" s="15">
        <v>108</v>
      </c>
      <c r="T19" s="15">
        <v>0</v>
      </c>
      <c r="U19" s="15">
        <v>148</v>
      </c>
      <c r="V19" s="15">
        <v>10362073</v>
      </c>
      <c r="W19" s="15">
        <v>4360407</v>
      </c>
      <c r="X19" s="15"/>
      <c r="Y19" s="2"/>
      <c r="Z19" s="2"/>
      <c r="AA19" s="2"/>
      <c r="AB19" s="15">
        <v>5623605</v>
      </c>
      <c r="AC19" s="15"/>
      <c r="AD19" s="2"/>
      <c r="AE19" s="18">
        <v>372504</v>
      </c>
      <c r="AF19" s="18">
        <f t="shared" si="0"/>
        <v>95582434</v>
      </c>
    </row>
    <row r="20" spans="1:32" s="16" customFormat="1" x14ac:dyDescent="0.15">
      <c r="A20" s="14">
        <v>37590</v>
      </c>
      <c r="B20" s="15">
        <v>43968926</v>
      </c>
      <c r="C20" s="15">
        <v>21020</v>
      </c>
      <c r="D20" s="15">
        <v>161230</v>
      </c>
      <c r="E20" s="15">
        <v>69955</v>
      </c>
      <c r="F20" s="15"/>
      <c r="G20" s="15">
        <v>211353</v>
      </c>
      <c r="H20" s="15"/>
      <c r="I20" s="15">
        <v>49877</v>
      </c>
      <c r="J20" s="15">
        <v>429725</v>
      </c>
      <c r="K20" s="15">
        <v>6323687</v>
      </c>
      <c r="L20" s="15">
        <v>595539</v>
      </c>
      <c r="N20" s="15"/>
      <c r="Q20" s="15">
        <v>10476274</v>
      </c>
      <c r="R20" s="15"/>
      <c r="S20" s="15">
        <v>108</v>
      </c>
      <c r="T20" s="15">
        <v>0</v>
      </c>
      <c r="U20" s="15">
        <v>14</v>
      </c>
      <c r="V20" s="15">
        <v>8511644</v>
      </c>
      <c r="W20" s="15">
        <v>3811366</v>
      </c>
      <c r="X20" s="15"/>
      <c r="Y20" s="2"/>
      <c r="Z20" s="2"/>
      <c r="AA20" s="2"/>
      <c r="AB20" s="15">
        <v>5277339</v>
      </c>
      <c r="AC20" s="15"/>
      <c r="AD20" s="2"/>
      <c r="AE20" s="18">
        <v>321960</v>
      </c>
      <c r="AF20" s="18">
        <f t="shared" si="0"/>
        <v>80230017</v>
      </c>
    </row>
    <row r="21" spans="1:32" s="16" customFormat="1" x14ac:dyDescent="0.15">
      <c r="A21" s="14">
        <v>37621</v>
      </c>
      <c r="B21" s="15">
        <v>43645575</v>
      </c>
      <c r="C21" s="15">
        <v>19741</v>
      </c>
      <c r="D21" s="15">
        <v>144555</v>
      </c>
      <c r="E21" s="15">
        <v>69983</v>
      </c>
      <c r="F21" s="15"/>
      <c r="G21" s="15">
        <v>202720</v>
      </c>
      <c r="H21" s="15"/>
      <c r="I21" s="15">
        <v>44084</v>
      </c>
      <c r="J21" s="15">
        <v>427414</v>
      </c>
      <c r="K21" s="15">
        <v>6006459</v>
      </c>
      <c r="L21" s="15">
        <v>580321</v>
      </c>
      <c r="N21" s="15"/>
      <c r="Q21" s="15">
        <v>10646532</v>
      </c>
      <c r="R21" s="15"/>
      <c r="S21" s="15">
        <v>180</v>
      </c>
      <c r="T21" s="15">
        <v>0</v>
      </c>
      <c r="U21" s="15">
        <v>24</v>
      </c>
      <c r="V21" s="15">
        <v>7916705</v>
      </c>
      <c r="W21" s="15">
        <v>3833274</v>
      </c>
      <c r="X21" s="15"/>
      <c r="Y21" s="2"/>
      <c r="Z21" s="2"/>
      <c r="AA21" s="2"/>
      <c r="AB21" s="15">
        <v>5187676</v>
      </c>
      <c r="AC21" s="15"/>
      <c r="AD21" s="2"/>
      <c r="AE21" s="18">
        <v>337452</v>
      </c>
      <c r="AF21" s="18">
        <f t="shared" si="0"/>
        <v>79062695</v>
      </c>
    </row>
    <row r="22" spans="1:32" s="16" customFormat="1" x14ac:dyDescent="0.15">
      <c r="A22" s="14">
        <v>37652</v>
      </c>
      <c r="B22" s="15">
        <v>47880549</v>
      </c>
      <c r="C22" s="15">
        <v>21936</v>
      </c>
      <c r="D22" s="15">
        <v>151209</v>
      </c>
      <c r="E22" s="15">
        <v>81828</v>
      </c>
      <c r="F22" s="15"/>
      <c r="G22" s="15">
        <v>190023</v>
      </c>
      <c r="H22" s="15"/>
      <c r="I22" s="15">
        <v>54615</v>
      </c>
      <c r="J22" s="15">
        <v>473671</v>
      </c>
      <c r="K22" s="15">
        <v>6635882</v>
      </c>
      <c r="L22" s="15">
        <v>655725</v>
      </c>
      <c r="N22" s="15"/>
      <c r="Q22" s="15">
        <v>11997791</v>
      </c>
      <c r="R22" s="15"/>
      <c r="S22" s="15">
        <v>156</v>
      </c>
      <c r="T22" s="15">
        <v>0</v>
      </c>
      <c r="U22" s="15">
        <v>0</v>
      </c>
      <c r="V22" s="15">
        <v>8002763</v>
      </c>
      <c r="W22" s="15">
        <v>4619917</v>
      </c>
      <c r="X22" s="15"/>
      <c r="Y22" s="2"/>
      <c r="Z22" s="2"/>
      <c r="AA22" s="2"/>
      <c r="AB22" s="15">
        <v>4910116</v>
      </c>
      <c r="AC22" s="15"/>
      <c r="AD22" s="2"/>
      <c r="AE22" s="18">
        <v>381108</v>
      </c>
      <c r="AF22" s="18">
        <f t="shared" si="0"/>
        <v>86057289</v>
      </c>
    </row>
    <row r="23" spans="1:32" s="16" customFormat="1" x14ac:dyDescent="0.15">
      <c r="A23" s="14">
        <v>37680</v>
      </c>
      <c r="B23" s="15">
        <v>37769078</v>
      </c>
      <c r="C23" s="15">
        <v>17607</v>
      </c>
      <c r="D23" s="15">
        <v>129282</v>
      </c>
      <c r="E23" s="15">
        <v>63876</v>
      </c>
      <c r="F23" s="15"/>
      <c r="G23" s="15">
        <v>209878</v>
      </c>
      <c r="H23" s="15"/>
      <c r="I23" s="15">
        <v>44118</v>
      </c>
      <c r="J23" s="15">
        <v>401131</v>
      </c>
      <c r="K23" s="15">
        <v>5146460</v>
      </c>
      <c r="L23" s="15">
        <v>526286</v>
      </c>
      <c r="N23" s="15"/>
      <c r="Q23" s="15">
        <v>9650862</v>
      </c>
      <c r="R23" s="15"/>
      <c r="S23" s="15">
        <v>132</v>
      </c>
      <c r="T23" s="15">
        <v>0</v>
      </c>
      <c r="U23" s="15">
        <v>0</v>
      </c>
      <c r="V23" s="15">
        <v>6590621</v>
      </c>
      <c r="W23" s="15">
        <v>3635115</v>
      </c>
      <c r="X23" s="15"/>
      <c r="Y23" s="2"/>
      <c r="Z23" s="2"/>
      <c r="AA23" s="2"/>
      <c r="AB23" s="15">
        <v>4460816</v>
      </c>
      <c r="AC23" s="15"/>
      <c r="AD23" s="2"/>
      <c r="AE23" s="18">
        <v>277536</v>
      </c>
      <c r="AF23" s="18">
        <f t="shared" si="0"/>
        <v>68922798</v>
      </c>
    </row>
    <row r="24" spans="1:32" s="16" customFormat="1" x14ac:dyDescent="0.15">
      <c r="A24" s="14">
        <v>37711</v>
      </c>
      <c r="B24" s="15">
        <v>43588114</v>
      </c>
      <c r="C24" s="15">
        <v>18485</v>
      </c>
      <c r="D24" s="15">
        <v>156365</v>
      </c>
      <c r="E24" s="15">
        <v>66671</v>
      </c>
      <c r="F24" s="15"/>
      <c r="G24" s="15">
        <v>262779</v>
      </c>
      <c r="H24" s="15"/>
      <c r="I24" s="15">
        <v>47110</v>
      </c>
      <c r="J24" s="15">
        <v>468100</v>
      </c>
      <c r="K24" s="15">
        <v>5606757</v>
      </c>
      <c r="L24" s="15">
        <v>565422</v>
      </c>
      <c r="N24" s="15"/>
      <c r="Q24" s="15">
        <v>11382556</v>
      </c>
      <c r="R24" s="15"/>
      <c r="S24" s="15">
        <v>72</v>
      </c>
      <c r="T24" s="15">
        <v>0</v>
      </c>
      <c r="U24" s="15">
        <v>0</v>
      </c>
      <c r="V24" s="15">
        <v>7508822</v>
      </c>
      <c r="W24" s="15">
        <v>3956692</v>
      </c>
      <c r="X24" s="15"/>
      <c r="Y24" s="2"/>
      <c r="Z24" s="2"/>
      <c r="AA24" s="2"/>
      <c r="AB24" s="15">
        <v>5263413</v>
      </c>
      <c r="AC24" s="15"/>
      <c r="AD24" s="2"/>
      <c r="AE24" s="18">
        <v>361644</v>
      </c>
      <c r="AF24" s="18">
        <f t="shared" si="0"/>
        <v>79253002</v>
      </c>
    </row>
    <row r="25" spans="1:32" s="16" customFormat="1" x14ac:dyDescent="0.15">
      <c r="A25" s="14">
        <v>37741</v>
      </c>
      <c r="B25" s="15">
        <v>61131230</v>
      </c>
      <c r="C25" s="15">
        <v>26544</v>
      </c>
      <c r="D25" s="15">
        <v>229968</v>
      </c>
      <c r="E25" s="15">
        <v>94097</v>
      </c>
      <c r="F25" s="15"/>
      <c r="G25" s="15">
        <v>435784</v>
      </c>
      <c r="H25" s="15"/>
      <c r="I25" s="15">
        <v>66421</v>
      </c>
      <c r="J25" s="15">
        <v>664951</v>
      </c>
      <c r="K25" s="15">
        <v>8025435</v>
      </c>
      <c r="L25" s="15">
        <v>774294</v>
      </c>
      <c r="N25" s="15"/>
      <c r="Q25" s="15">
        <v>14292456</v>
      </c>
      <c r="R25" s="15"/>
      <c r="S25" s="15">
        <v>180</v>
      </c>
      <c r="T25" s="15">
        <v>0</v>
      </c>
      <c r="U25" s="15">
        <v>120</v>
      </c>
      <c r="V25" s="15">
        <v>11952879</v>
      </c>
      <c r="W25" s="15">
        <v>5957416</v>
      </c>
      <c r="X25" s="15"/>
      <c r="Y25" s="2"/>
      <c r="Z25" s="2"/>
      <c r="AA25" s="2"/>
      <c r="AB25" s="15">
        <v>7611103</v>
      </c>
      <c r="AC25" s="15"/>
      <c r="AD25" s="2"/>
      <c r="AE25" s="18">
        <v>413232</v>
      </c>
      <c r="AF25" s="18">
        <f t="shared" si="0"/>
        <v>111676110</v>
      </c>
    </row>
    <row r="26" spans="1:32" s="16" customFormat="1" x14ac:dyDescent="0.15">
      <c r="A26" s="14">
        <v>37772</v>
      </c>
      <c r="B26" s="15">
        <v>60414847</v>
      </c>
      <c r="C26" s="15">
        <v>25756</v>
      </c>
      <c r="D26" s="15">
        <v>241945</v>
      </c>
      <c r="E26" s="15">
        <v>91488</v>
      </c>
      <c r="F26" s="15"/>
      <c r="G26" s="15">
        <v>447210</v>
      </c>
      <c r="H26" s="15"/>
      <c r="I26" s="15">
        <v>60719</v>
      </c>
      <c r="J26" s="15">
        <v>630500</v>
      </c>
      <c r="K26" s="15">
        <v>7889912</v>
      </c>
      <c r="L26" s="15">
        <v>726589</v>
      </c>
      <c r="N26" s="15"/>
      <c r="Q26" s="15">
        <v>14626866</v>
      </c>
      <c r="R26" s="15"/>
      <c r="S26" s="15">
        <v>204</v>
      </c>
      <c r="T26" s="15">
        <v>0</v>
      </c>
      <c r="U26" s="15">
        <v>45</v>
      </c>
      <c r="V26" s="15">
        <v>11656907</v>
      </c>
      <c r="W26" s="15">
        <v>5532490</v>
      </c>
      <c r="X26" s="15"/>
      <c r="Y26" s="2"/>
      <c r="Z26" s="2"/>
      <c r="AA26" s="2"/>
      <c r="AB26" s="15">
        <v>6795474</v>
      </c>
      <c r="AC26" s="15"/>
      <c r="AD26" s="15">
        <v>294</v>
      </c>
      <c r="AE26" s="18">
        <v>414696</v>
      </c>
      <c r="AF26" s="18">
        <f t="shared" si="0"/>
        <v>109555942</v>
      </c>
    </row>
    <row r="27" spans="1:32" s="16" customFormat="1" x14ac:dyDescent="0.15">
      <c r="A27" s="14">
        <v>37802</v>
      </c>
      <c r="B27" s="15">
        <v>57887268</v>
      </c>
      <c r="C27" s="15">
        <v>20745</v>
      </c>
      <c r="D27" s="15">
        <v>195453</v>
      </c>
      <c r="E27" s="15">
        <v>75438</v>
      </c>
      <c r="F27" s="15"/>
      <c r="G27" s="15">
        <v>491114</v>
      </c>
      <c r="H27" s="15"/>
      <c r="I27" s="15">
        <v>51983</v>
      </c>
      <c r="J27" s="15">
        <v>553020</v>
      </c>
      <c r="K27" s="15">
        <v>7306236</v>
      </c>
      <c r="L27" s="15">
        <v>621658</v>
      </c>
      <c r="N27" s="15"/>
      <c r="Q27" s="15">
        <v>13744578</v>
      </c>
      <c r="R27" s="15"/>
      <c r="S27" s="15">
        <v>144</v>
      </c>
      <c r="T27" s="15">
        <v>0</v>
      </c>
      <c r="U27" s="15">
        <v>0</v>
      </c>
      <c r="V27" s="15">
        <v>11434147</v>
      </c>
      <c r="W27" s="15">
        <v>4686918</v>
      </c>
      <c r="X27" s="15"/>
      <c r="Y27" s="2"/>
      <c r="Z27" s="2"/>
      <c r="AA27" s="2"/>
      <c r="AB27" s="15">
        <v>6155415</v>
      </c>
      <c r="AC27" s="15"/>
      <c r="AD27" s="15">
        <v>1760</v>
      </c>
      <c r="AE27" s="18">
        <v>419892</v>
      </c>
      <c r="AF27" s="18">
        <f t="shared" si="0"/>
        <v>103645769</v>
      </c>
    </row>
    <row r="28" spans="1:32" s="16" customFormat="1" x14ac:dyDescent="0.15">
      <c r="A28" s="14">
        <v>37833</v>
      </c>
      <c r="B28" s="15">
        <v>74496214</v>
      </c>
      <c r="C28" s="15">
        <v>23847</v>
      </c>
      <c r="D28" s="15">
        <v>205376</v>
      </c>
      <c r="E28" s="15">
        <v>88898</v>
      </c>
      <c r="F28" s="15"/>
      <c r="G28" s="15">
        <v>484427</v>
      </c>
      <c r="H28" s="15"/>
      <c r="I28" s="15">
        <v>68628</v>
      </c>
      <c r="J28" s="15">
        <v>652252</v>
      </c>
      <c r="K28" s="15">
        <v>9554898</v>
      </c>
      <c r="L28" s="15">
        <v>744216</v>
      </c>
      <c r="N28" s="15"/>
      <c r="Q28" s="15">
        <v>17071496</v>
      </c>
      <c r="R28" s="15"/>
      <c r="S28" s="15">
        <v>132</v>
      </c>
      <c r="T28" s="15">
        <v>0</v>
      </c>
      <c r="U28" s="15">
        <v>30</v>
      </c>
      <c r="V28" s="15">
        <v>15405543</v>
      </c>
      <c r="W28" s="15">
        <v>5616423</v>
      </c>
      <c r="X28" s="15"/>
      <c r="Y28" s="2"/>
      <c r="Z28" s="2"/>
      <c r="AA28" s="2"/>
      <c r="AB28" s="15">
        <v>6350056</v>
      </c>
      <c r="AC28" s="15"/>
      <c r="AD28" s="15">
        <v>6113</v>
      </c>
      <c r="AE28" s="18">
        <v>536460</v>
      </c>
      <c r="AF28" s="18">
        <f t="shared" si="0"/>
        <v>131305009</v>
      </c>
    </row>
    <row r="29" spans="1:32" s="16" customFormat="1" x14ac:dyDescent="0.15">
      <c r="A29" s="14">
        <v>37864</v>
      </c>
      <c r="B29" s="15">
        <v>69646261</v>
      </c>
      <c r="C29" s="15">
        <v>19668</v>
      </c>
      <c r="D29" s="15">
        <v>181142</v>
      </c>
      <c r="E29" s="15">
        <v>85117</v>
      </c>
      <c r="F29" s="15"/>
      <c r="G29" s="15">
        <v>326045</v>
      </c>
      <c r="H29" s="15"/>
      <c r="I29" s="15">
        <v>58484</v>
      </c>
      <c r="J29" s="15">
        <v>578850</v>
      </c>
      <c r="K29" s="15">
        <v>9169539</v>
      </c>
      <c r="L29" s="15">
        <v>674267</v>
      </c>
      <c r="N29" s="15"/>
      <c r="Q29" s="15">
        <v>15311692</v>
      </c>
      <c r="R29" s="15"/>
      <c r="S29" s="15">
        <v>120</v>
      </c>
      <c r="T29" s="15">
        <v>0</v>
      </c>
      <c r="U29" s="15">
        <v>0</v>
      </c>
      <c r="V29" s="15">
        <v>15775789</v>
      </c>
      <c r="W29" s="15">
        <v>5083438</v>
      </c>
      <c r="X29" s="15"/>
      <c r="Y29" s="2"/>
      <c r="Z29" s="2"/>
      <c r="AA29" s="2"/>
      <c r="AB29" s="15">
        <v>4829767</v>
      </c>
      <c r="AC29" s="15"/>
      <c r="AD29" s="15">
        <v>8358</v>
      </c>
      <c r="AE29" s="18">
        <v>472212</v>
      </c>
      <c r="AF29" s="18">
        <f t="shared" si="0"/>
        <v>122220749</v>
      </c>
    </row>
    <row r="30" spans="1:32" s="16" customFormat="1" x14ac:dyDescent="0.15">
      <c r="A30" s="14">
        <v>37894</v>
      </c>
      <c r="B30" s="15">
        <v>59484817</v>
      </c>
      <c r="C30" s="15">
        <v>17809</v>
      </c>
      <c r="D30" s="15">
        <v>148736</v>
      </c>
      <c r="E30" s="15">
        <v>74676</v>
      </c>
      <c r="F30" s="15"/>
      <c r="G30" s="15">
        <v>331644</v>
      </c>
      <c r="H30" s="15"/>
      <c r="I30" s="15">
        <v>50367</v>
      </c>
      <c r="J30" s="15">
        <v>474145</v>
      </c>
      <c r="K30" s="15">
        <v>7460553</v>
      </c>
      <c r="L30" s="15">
        <v>591368</v>
      </c>
      <c r="N30" s="15"/>
      <c r="Q30" s="15">
        <v>14222169</v>
      </c>
      <c r="R30" s="15"/>
      <c r="S30" s="15">
        <v>96</v>
      </c>
      <c r="T30" s="15">
        <v>0</v>
      </c>
      <c r="U30" s="15">
        <v>0</v>
      </c>
      <c r="V30" s="15">
        <v>12436114</v>
      </c>
      <c r="W30" s="15">
        <v>4069213</v>
      </c>
      <c r="X30" s="15"/>
      <c r="Y30" s="2"/>
      <c r="Z30" s="2"/>
      <c r="AA30" s="2"/>
      <c r="AB30" s="15">
        <v>4410828</v>
      </c>
      <c r="AC30" s="15"/>
      <c r="AD30" s="15">
        <v>10293</v>
      </c>
      <c r="AE30" s="18">
        <v>469236</v>
      </c>
      <c r="AF30" s="18">
        <f t="shared" si="0"/>
        <v>104252064</v>
      </c>
    </row>
    <row r="31" spans="1:32" s="16" customFormat="1" x14ac:dyDescent="0.15">
      <c r="A31" s="14">
        <v>37925</v>
      </c>
      <c r="B31" s="15">
        <v>62746128</v>
      </c>
      <c r="C31" s="15">
        <v>21241</v>
      </c>
      <c r="D31" s="15">
        <v>168659</v>
      </c>
      <c r="E31" s="15">
        <v>101838</v>
      </c>
      <c r="F31" s="15"/>
      <c r="G31" s="15">
        <v>558698</v>
      </c>
      <c r="H31" s="15"/>
      <c r="I31" s="15">
        <v>61762</v>
      </c>
      <c r="J31" s="15">
        <v>607267</v>
      </c>
      <c r="K31" s="15">
        <v>8749199</v>
      </c>
      <c r="L31" s="15">
        <v>724144</v>
      </c>
      <c r="N31" s="15"/>
      <c r="Q31" s="15">
        <v>14489884</v>
      </c>
      <c r="R31" s="15"/>
      <c r="S31" s="15">
        <v>132</v>
      </c>
      <c r="T31" s="15">
        <v>0</v>
      </c>
      <c r="U31" s="15">
        <v>0</v>
      </c>
      <c r="V31" s="15">
        <v>14540589</v>
      </c>
      <c r="W31" s="15">
        <v>5032299</v>
      </c>
      <c r="X31" s="15"/>
      <c r="Y31" s="2"/>
      <c r="Z31" s="2"/>
      <c r="AA31" s="2"/>
      <c r="AB31" s="15">
        <v>6687315</v>
      </c>
      <c r="AC31" s="15"/>
      <c r="AD31" s="15">
        <v>19847</v>
      </c>
      <c r="AE31" s="18">
        <v>434736</v>
      </c>
      <c r="AF31" s="18">
        <f t="shared" si="0"/>
        <v>114943738</v>
      </c>
    </row>
    <row r="32" spans="1:32" s="16" customFormat="1" x14ac:dyDescent="0.15">
      <c r="A32" s="14">
        <v>37955</v>
      </c>
      <c r="B32" s="15">
        <v>38717807</v>
      </c>
      <c r="C32" s="15">
        <v>15024</v>
      </c>
      <c r="D32" s="15">
        <v>106145</v>
      </c>
      <c r="E32" s="15">
        <v>73556</v>
      </c>
      <c r="F32" s="15"/>
      <c r="G32" s="15">
        <v>439787</v>
      </c>
      <c r="H32" s="15"/>
      <c r="I32" s="15">
        <v>43262</v>
      </c>
      <c r="J32" s="15">
        <v>399764</v>
      </c>
      <c r="K32" s="15">
        <v>5308634</v>
      </c>
      <c r="L32" s="15">
        <v>490224</v>
      </c>
      <c r="N32" s="15"/>
      <c r="Q32" s="15">
        <v>10400371</v>
      </c>
      <c r="R32" s="15"/>
      <c r="S32" s="15">
        <v>96</v>
      </c>
      <c r="T32" s="15">
        <v>0</v>
      </c>
      <c r="U32" s="15">
        <v>0</v>
      </c>
      <c r="V32" s="15">
        <v>8251319</v>
      </c>
      <c r="W32" s="15">
        <v>3232019</v>
      </c>
      <c r="X32" s="15"/>
      <c r="Y32" s="2"/>
      <c r="Z32" s="2"/>
      <c r="AA32" s="2"/>
      <c r="AB32" s="15">
        <v>4568886</v>
      </c>
      <c r="AC32" s="15"/>
      <c r="AD32" s="15">
        <v>17746</v>
      </c>
      <c r="AE32" s="18">
        <v>292332</v>
      </c>
      <c r="AF32" s="18">
        <f t="shared" si="0"/>
        <v>72356972</v>
      </c>
    </row>
    <row r="33" spans="1:32" s="16" customFormat="1" x14ac:dyDescent="0.15">
      <c r="A33" s="14">
        <v>37986</v>
      </c>
      <c r="B33" s="15">
        <v>47068647</v>
      </c>
      <c r="C33" s="15">
        <v>17436</v>
      </c>
      <c r="D33" s="15">
        <v>123319</v>
      </c>
      <c r="E33" s="15">
        <v>79403</v>
      </c>
      <c r="F33" s="15"/>
      <c r="G33" s="15">
        <v>500116</v>
      </c>
      <c r="H33" s="15"/>
      <c r="I33" s="15">
        <v>54931</v>
      </c>
      <c r="J33" s="15">
        <v>504944</v>
      </c>
      <c r="K33" s="15">
        <v>6504649</v>
      </c>
      <c r="L33" s="15">
        <v>599616</v>
      </c>
      <c r="N33" s="15"/>
      <c r="Q33" s="15">
        <v>12145817</v>
      </c>
      <c r="R33" s="15"/>
      <c r="S33" s="15">
        <v>108</v>
      </c>
      <c r="T33" s="15">
        <v>0</v>
      </c>
      <c r="U33" s="15">
        <v>0</v>
      </c>
      <c r="V33" s="15">
        <v>9664528</v>
      </c>
      <c r="W33" s="15">
        <v>4128571</v>
      </c>
      <c r="X33" s="15"/>
      <c r="Y33" s="2"/>
      <c r="Z33" s="2"/>
      <c r="AA33" s="2"/>
      <c r="AB33" s="15">
        <v>5735395</v>
      </c>
      <c r="AC33" s="15"/>
      <c r="AD33" s="15">
        <v>21830</v>
      </c>
      <c r="AE33" s="18">
        <v>381756</v>
      </c>
      <c r="AF33" s="18">
        <f t="shared" si="0"/>
        <v>87531066</v>
      </c>
    </row>
    <row r="34" spans="1:32" s="16" customFormat="1" x14ac:dyDescent="0.15">
      <c r="A34" s="14">
        <v>38017</v>
      </c>
      <c r="B34" s="15">
        <v>47578650</v>
      </c>
      <c r="C34" s="15">
        <v>18981</v>
      </c>
      <c r="D34" s="15">
        <v>127761</v>
      </c>
      <c r="E34" s="15">
        <v>82523</v>
      </c>
      <c r="F34" s="15"/>
      <c r="G34" s="15">
        <v>391298</v>
      </c>
      <c r="H34" s="15"/>
      <c r="I34" s="15">
        <v>47806</v>
      </c>
      <c r="J34" s="15">
        <v>534720</v>
      </c>
      <c r="K34" s="15">
        <v>6565701</v>
      </c>
      <c r="L34" s="15">
        <v>603521</v>
      </c>
      <c r="N34" s="15"/>
      <c r="Q34" s="15">
        <v>11887380</v>
      </c>
      <c r="R34" s="15"/>
      <c r="S34" s="15">
        <v>156</v>
      </c>
      <c r="T34" s="15">
        <v>0</v>
      </c>
      <c r="U34" s="15">
        <v>0</v>
      </c>
      <c r="V34" s="15">
        <v>9149923</v>
      </c>
      <c r="W34" s="15">
        <v>4632173</v>
      </c>
      <c r="X34" s="15"/>
      <c r="Y34" s="2"/>
      <c r="Z34" s="2"/>
      <c r="AA34" s="2"/>
      <c r="AB34" s="15">
        <v>5029976</v>
      </c>
      <c r="AC34" s="15"/>
      <c r="AD34" s="15">
        <v>25261</v>
      </c>
      <c r="AE34" s="18">
        <v>407760</v>
      </c>
      <c r="AF34" s="18">
        <f t="shared" si="0"/>
        <v>87083590</v>
      </c>
    </row>
    <row r="35" spans="1:32" s="16" customFormat="1" x14ac:dyDescent="0.15">
      <c r="A35" s="14">
        <v>38046</v>
      </c>
      <c r="B35" s="15">
        <v>43257503</v>
      </c>
      <c r="C35" s="15">
        <v>16443</v>
      </c>
      <c r="D35" s="15">
        <v>104051</v>
      </c>
      <c r="E35" s="15">
        <v>68752</v>
      </c>
      <c r="F35" s="15"/>
      <c r="G35" s="15">
        <v>409464</v>
      </c>
      <c r="H35" s="15"/>
      <c r="I35" s="15">
        <v>43187</v>
      </c>
      <c r="J35" s="15">
        <v>529968</v>
      </c>
      <c r="K35" s="15">
        <v>5899089</v>
      </c>
      <c r="L35" s="15">
        <v>561880</v>
      </c>
      <c r="N35" s="15"/>
      <c r="Q35" s="15">
        <v>11108794</v>
      </c>
      <c r="R35" s="15"/>
      <c r="S35" s="15">
        <v>60</v>
      </c>
      <c r="T35" s="15">
        <v>0</v>
      </c>
      <c r="U35" s="15">
        <v>0</v>
      </c>
      <c r="V35" s="15">
        <v>8899968</v>
      </c>
      <c r="W35" s="15">
        <v>4229316</v>
      </c>
      <c r="X35" s="15"/>
      <c r="Y35" s="2"/>
      <c r="Z35" s="2"/>
      <c r="AA35" s="2"/>
      <c r="AB35" s="15">
        <v>5518299</v>
      </c>
      <c r="AC35" s="15"/>
      <c r="AD35" s="15">
        <v>21780</v>
      </c>
      <c r="AE35" s="18">
        <v>374580</v>
      </c>
      <c r="AF35" s="18">
        <f t="shared" si="0"/>
        <v>81043134</v>
      </c>
    </row>
    <row r="36" spans="1:32" s="16" customFormat="1" x14ac:dyDescent="0.15">
      <c r="A36" s="14">
        <v>38077</v>
      </c>
      <c r="B36" s="15">
        <v>56663029</v>
      </c>
      <c r="C36" s="15">
        <v>22782</v>
      </c>
      <c r="D36" s="15">
        <v>152608</v>
      </c>
      <c r="E36" s="15">
        <v>96348</v>
      </c>
      <c r="F36" s="15"/>
      <c r="G36" s="15">
        <v>629403</v>
      </c>
      <c r="H36" s="15"/>
      <c r="I36" s="15">
        <v>62720</v>
      </c>
      <c r="J36" s="15">
        <v>669964</v>
      </c>
      <c r="K36" s="15">
        <v>7565626</v>
      </c>
      <c r="L36" s="15">
        <v>689938</v>
      </c>
      <c r="N36" s="15"/>
      <c r="Q36" s="15">
        <v>14834917</v>
      </c>
      <c r="R36" s="15"/>
      <c r="S36" s="15">
        <v>252</v>
      </c>
      <c r="T36" s="15">
        <v>0</v>
      </c>
      <c r="U36" s="15">
        <v>0</v>
      </c>
      <c r="V36" s="15">
        <v>12244280</v>
      </c>
      <c r="W36" s="15">
        <v>5246923</v>
      </c>
      <c r="X36" s="15"/>
      <c r="Y36" s="2"/>
      <c r="Z36" s="2"/>
      <c r="AA36" s="2"/>
      <c r="AB36" s="15">
        <v>7317275</v>
      </c>
      <c r="AC36" s="15"/>
      <c r="AD36" s="15">
        <v>30039</v>
      </c>
      <c r="AE36" s="18">
        <v>485724</v>
      </c>
      <c r="AF36" s="18">
        <f t="shared" si="0"/>
        <v>106711828</v>
      </c>
    </row>
    <row r="37" spans="1:32" s="16" customFormat="1" x14ac:dyDescent="0.15">
      <c r="A37" s="14">
        <v>38107</v>
      </c>
      <c r="B37" s="15">
        <v>60725654</v>
      </c>
      <c r="C37" s="15">
        <v>22416</v>
      </c>
      <c r="D37" s="15">
        <v>174256</v>
      </c>
      <c r="E37" s="15">
        <v>94789</v>
      </c>
      <c r="F37" s="15"/>
      <c r="G37" s="15">
        <v>623331</v>
      </c>
      <c r="H37" s="15"/>
      <c r="I37" s="15">
        <v>65917</v>
      </c>
      <c r="J37" s="15">
        <v>712995</v>
      </c>
      <c r="K37" s="15">
        <v>8170340</v>
      </c>
      <c r="L37" s="15">
        <v>721038</v>
      </c>
      <c r="N37" s="15"/>
      <c r="Q37" s="15">
        <v>14870783</v>
      </c>
      <c r="R37" s="15"/>
      <c r="S37" s="15">
        <v>144</v>
      </c>
      <c r="T37" s="15">
        <v>0</v>
      </c>
      <c r="U37" s="15">
        <v>0</v>
      </c>
      <c r="V37" s="15">
        <v>14027395</v>
      </c>
      <c r="W37" s="15">
        <v>5646171</v>
      </c>
      <c r="X37" s="15"/>
      <c r="Y37" s="2"/>
      <c r="Z37" s="2"/>
      <c r="AA37" s="2"/>
      <c r="AB37" s="15">
        <v>7403092</v>
      </c>
      <c r="AC37" s="15"/>
      <c r="AD37" s="15">
        <v>28942</v>
      </c>
      <c r="AE37" s="18">
        <v>503472</v>
      </c>
      <c r="AF37" s="18">
        <f t="shared" si="0"/>
        <v>113790735</v>
      </c>
    </row>
    <row r="38" spans="1:32" s="16" customFormat="1" x14ac:dyDescent="0.15">
      <c r="A38" s="14">
        <v>38138</v>
      </c>
      <c r="B38" s="15">
        <v>55533842</v>
      </c>
      <c r="C38" s="15">
        <v>21665</v>
      </c>
      <c r="D38" s="15">
        <v>174166</v>
      </c>
      <c r="E38" s="15">
        <v>83875</v>
      </c>
      <c r="F38" s="15"/>
      <c r="G38" s="15">
        <v>757862</v>
      </c>
      <c r="H38" s="15"/>
      <c r="I38" s="15">
        <v>56200</v>
      </c>
      <c r="J38" s="15">
        <v>600657</v>
      </c>
      <c r="K38" s="15">
        <v>7243887</v>
      </c>
      <c r="L38" s="15">
        <v>624252</v>
      </c>
      <c r="N38" s="15"/>
      <c r="Q38" s="15">
        <v>14386428</v>
      </c>
      <c r="R38" s="15"/>
      <c r="S38" s="15">
        <v>156</v>
      </c>
      <c r="T38" s="15">
        <v>0</v>
      </c>
      <c r="U38" s="15">
        <v>0</v>
      </c>
      <c r="V38" s="15">
        <v>12597574</v>
      </c>
      <c r="W38" s="15">
        <v>4752014</v>
      </c>
      <c r="X38" s="15"/>
      <c r="Y38" s="2"/>
      <c r="Z38" s="2"/>
      <c r="AA38" s="2"/>
      <c r="AB38" s="15">
        <v>6447751</v>
      </c>
      <c r="AC38" s="15"/>
      <c r="AD38" s="15">
        <v>24937</v>
      </c>
      <c r="AE38" s="18">
        <v>507672</v>
      </c>
      <c r="AF38" s="18">
        <f t="shared" si="0"/>
        <v>103812938</v>
      </c>
    </row>
    <row r="39" spans="1:32" s="16" customFormat="1" x14ac:dyDescent="0.15">
      <c r="A39" s="14">
        <v>38168</v>
      </c>
      <c r="B39" s="15">
        <v>66274689</v>
      </c>
      <c r="C39" s="15">
        <v>24640</v>
      </c>
      <c r="D39" s="15">
        <v>197353</v>
      </c>
      <c r="E39" s="15">
        <v>96987</v>
      </c>
      <c r="F39" s="15"/>
      <c r="G39" s="15">
        <v>832571</v>
      </c>
      <c r="H39" s="15"/>
      <c r="I39" s="15">
        <v>66214</v>
      </c>
      <c r="J39" s="15">
        <v>718320</v>
      </c>
      <c r="K39" s="15">
        <v>8824980</v>
      </c>
      <c r="L39" s="15">
        <v>716016</v>
      </c>
      <c r="N39" s="15"/>
      <c r="Q39" s="15">
        <v>16385172</v>
      </c>
      <c r="R39" s="15"/>
      <c r="S39" s="15">
        <v>180</v>
      </c>
      <c r="T39" s="15">
        <v>0</v>
      </c>
      <c r="U39" s="15">
        <v>0</v>
      </c>
      <c r="V39" s="15">
        <v>15914162</v>
      </c>
      <c r="W39" s="15">
        <v>5450157</v>
      </c>
      <c r="X39" s="15"/>
      <c r="Y39" s="2"/>
      <c r="Z39" s="2"/>
      <c r="AA39" s="2"/>
      <c r="AB39" s="15">
        <v>7566334</v>
      </c>
      <c r="AC39" s="15"/>
      <c r="AD39" s="15">
        <v>28627</v>
      </c>
      <c r="AE39" s="18">
        <v>599700</v>
      </c>
      <c r="AF39" s="18">
        <f t="shared" si="0"/>
        <v>123696102</v>
      </c>
    </row>
    <row r="40" spans="1:32" s="16" customFormat="1" x14ac:dyDescent="0.15">
      <c r="A40" s="14">
        <v>38199</v>
      </c>
      <c r="B40" s="15">
        <v>71531286</v>
      </c>
      <c r="C40" s="15">
        <v>24273</v>
      </c>
      <c r="D40" s="15">
        <v>198462</v>
      </c>
      <c r="E40" s="15">
        <v>86313</v>
      </c>
      <c r="F40" s="15"/>
      <c r="G40" s="15">
        <v>623790</v>
      </c>
      <c r="H40" s="15"/>
      <c r="I40" s="15">
        <v>65140</v>
      </c>
      <c r="J40" s="15">
        <v>708619</v>
      </c>
      <c r="K40" s="15">
        <v>9434763</v>
      </c>
      <c r="L40" s="15">
        <v>706776</v>
      </c>
      <c r="N40" s="15"/>
      <c r="Q40" s="15">
        <v>17161128</v>
      </c>
      <c r="R40" s="15"/>
      <c r="S40" s="15">
        <v>96</v>
      </c>
      <c r="T40" s="15">
        <v>0</v>
      </c>
      <c r="U40" s="15">
        <v>0</v>
      </c>
      <c r="V40" s="15">
        <v>17710317</v>
      </c>
      <c r="W40" s="15">
        <v>5360616</v>
      </c>
      <c r="X40" s="15"/>
      <c r="Y40" s="2"/>
      <c r="Z40" s="2"/>
      <c r="AA40" s="2"/>
      <c r="AB40" s="15">
        <v>6413117</v>
      </c>
      <c r="AC40" s="15"/>
      <c r="AD40" s="15">
        <v>25609</v>
      </c>
      <c r="AE40" s="18">
        <v>645912</v>
      </c>
      <c r="AF40" s="18">
        <f t="shared" si="0"/>
        <v>130696217</v>
      </c>
    </row>
    <row r="41" spans="1:32" s="16" customFormat="1" x14ac:dyDescent="0.15">
      <c r="A41" s="14">
        <v>38230</v>
      </c>
      <c r="B41" s="15">
        <v>66596395</v>
      </c>
      <c r="C41" s="15">
        <v>20085</v>
      </c>
      <c r="D41" s="15">
        <v>181591</v>
      </c>
      <c r="E41" s="15">
        <v>75583</v>
      </c>
      <c r="F41" s="15"/>
      <c r="G41" s="15">
        <v>451155</v>
      </c>
      <c r="H41" s="15"/>
      <c r="I41" s="15">
        <v>55075</v>
      </c>
      <c r="J41" s="15">
        <v>586950</v>
      </c>
      <c r="K41" s="15">
        <v>8479816</v>
      </c>
      <c r="L41" s="15">
        <v>598068</v>
      </c>
      <c r="N41" s="15"/>
      <c r="Q41" s="15">
        <v>15920804</v>
      </c>
      <c r="R41" s="15"/>
      <c r="S41" s="15">
        <v>180</v>
      </c>
      <c r="T41" s="15">
        <v>0</v>
      </c>
      <c r="U41" s="15">
        <v>0</v>
      </c>
      <c r="V41" s="15">
        <v>16486761</v>
      </c>
      <c r="W41" s="15">
        <v>4556843</v>
      </c>
      <c r="X41" s="15"/>
      <c r="Y41" s="2"/>
      <c r="Z41" s="2"/>
      <c r="AA41" s="2"/>
      <c r="AB41" s="15">
        <v>4504648</v>
      </c>
      <c r="AC41" s="15"/>
      <c r="AD41" s="15">
        <v>23887</v>
      </c>
      <c r="AE41" s="18">
        <v>637872</v>
      </c>
      <c r="AF41" s="18">
        <f t="shared" si="0"/>
        <v>119175713</v>
      </c>
    </row>
    <row r="42" spans="1:32" s="16" customFormat="1" x14ac:dyDescent="0.15">
      <c r="A42" s="14">
        <v>38260</v>
      </c>
      <c r="B42" s="15">
        <v>62777747</v>
      </c>
      <c r="C42" s="15">
        <v>22500</v>
      </c>
      <c r="D42" s="15">
        <v>195438</v>
      </c>
      <c r="E42" s="15">
        <v>76420</v>
      </c>
      <c r="F42" s="15"/>
      <c r="G42" s="15">
        <v>544265</v>
      </c>
      <c r="H42" s="15"/>
      <c r="I42" s="15">
        <v>51139</v>
      </c>
      <c r="J42" s="15">
        <v>618118</v>
      </c>
      <c r="K42" s="15">
        <v>8741786</v>
      </c>
      <c r="L42" s="15">
        <v>672913</v>
      </c>
      <c r="N42" s="15"/>
      <c r="Q42" s="15">
        <v>15421905</v>
      </c>
      <c r="R42" s="15"/>
      <c r="S42" s="15">
        <v>96</v>
      </c>
      <c r="T42" s="15">
        <v>0</v>
      </c>
      <c r="U42" s="15">
        <v>0</v>
      </c>
      <c r="V42" s="15">
        <v>16253454</v>
      </c>
      <c r="W42" s="15">
        <v>4667233</v>
      </c>
      <c r="X42" s="15"/>
      <c r="Y42" s="2"/>
      <c r="Z42" s="2"/>
      <c r="AA42" s="2"/>
      <c r="AB42" s="15">
        <v>5313198</v>
      </c>
      <c r="AC42" s="15"/>
      <c r="AD42" s="15">
        <v>24560</v>
      </c>
      <c r="AE42" s="18">
        <v>538704</v>
      </c>
      <c r="AF42" s="18">
        <f t="shared" si="0"/>
        <v>115919476</v>
      </c>
    </row>
    <row r="43" spans="1:32" s="16" customFormat="1" x14ac:dyDescent="0.15">
      <c r="A43" s="14">
        <v>38291</v>
      </c>
      <c r="B43" s="15">
        <v>52600072</v>
      </c>
      <c r="C43" s="15">
        <v>18625</v>
      </c>
      <c r="D43" s="15">
        <v>186326</v>
      </c>
      <c r="E43" s="15">
        <v>72886</v>
      </c>
      <c r="F43" s="15"/>
      <c r="G43" s="15">
        <v>555117</v>
      </c>
      <c r="H43" s="15"/>
      <c r="I43" s="15">
        <v>54704</v>
      </c>
      <c r="J43" s="15">
        <v>553606</v>
      </c>
      <c r="K43" s="15">
        <v>7389461</v>
      </c>
      <c r="L43" s="15">
        <v>595749</v>
      </c>
      <c r="N43" s="15"/>
      <c r="Q43" s="15">
        <v>13247759</v>
      </c>
      <c r="R43" s="15"/>
      <c r="S43" s="15">
        <v>180</v>
      </c>
      <c r="T43" s="15">
        <v>0</v>
      </c>
      <c r="U43" s="15">
        <v>0</v>
      </c>
      <c r="V43" s="15">
        <v>13850957</v>
      </c>
      <c r="W43" s="15">
        <v>4062415</v>
      </c>
      <c r="X43" s="15"/>
      <c r="Y43" s="2"/>
      <c r="Z43" s="2"/>
      <c r="AA43" s="2"/>
      <c r="AB43" s="15">
        <v>6087440</v>
      </c>
      <c r="AC43" s="15"/>
      <c r="AD43" s="15">
        <v>23452</v>
      </c>
      <c r="AE43" s="18">
        <v>444012</v>
      </c>
      <c r="AF43" s="18">
        <f t="shared" si="0"/>
        <v>99742761</v>
      </c>
    </row>
    <row r="44" spans="1:32" s="16" customFormat="1" x14ac:dyDescent="0.15">
      <c r="A44" s="14">
        <v>38321</v>
      </c>
      <c r="B44" s="15">
        <v>50409784</v>
      </c>
      <c r="C44" s="15">
        <v>17585</v>
      </c>
      <c r="D44" s="15">
        <v>187933</v>
      </c>
      <c r="E44" s="15">
        <v>66868</v>
      </c>
      <c r="F44" s="15"/>
      <c r="G44" s="15">
        <v>614435</v>
      </c>
      <c r="H44" s="15"/>
      <c r="I44" s="15">
        <v>52874</v>
      </c>
      <c r="J44" s="15">
        <v>524322</v>
      </c>
      <c r="K44" s="15">
        <v>6503058</v>
      </c>
      <c r="L44" s="15">
        <v>551623</v>
      </c>
      <c r="N44" s="15"/>
      <c r="Q44" s="15">
        <v>13644087</v>
      </c>
      <c r="R44" s="15"/>
      <c r="S44" s="15">
        <v>84</v>
      </c>
      <c r="T44" s="15">
        <v>0</v>
      </c>
      <c r="U44" s="15">
        <v>0</v>
      </c>
      <c r="V44" s="15">
        <v>11739708</v>
      </c>
      <c r="W44" s="15">
        <v>3791604</v>
      </c>
      <c r="X44" s="15"/>
      <c r="Y44" s="2"/>
      <c r="Z44" s="2"/>
      <c r="AA44" s="2"/>
      <c r="AB44" s="15">
        <v>5635033</v>
      </c>
      <c r="AC44" s="15"/>
      <c r="AD44" s="15">
        <v>20290</v>
      </c>
      <c r="AE44" s="18">
        <v>467940</v>
      </c>
      <c r="AF44" s="18">
        <f t="shared" si="0"/>
        <v>94227228</v>
      </c>
    </row>
    <row r="45" spans="1:32" s="16" customFormat="1" x14ac:dyDescent="0.15">
      <c r="A45" s="14">
        <v>38352</v>
      </c>
      <c r="B45" s="15">
        <v>47651689</v>
      </c>
      <c r="C45" s="15">
        <v>19575</v>
      </c>
      <c r="D45" s="15">
        <v>204460</v>
      </c>
      <c r="E45" s="15">
        <v>72457</v>
      </c>
      <c r="F45" s="15"/>
      <c r="G45" s="15">
        <v>691856</v>
      </c>
      <c r="H45" s="15"/>
      <c r="I45" s="15">
        <v>61502</v>
      </c>
      <c r="J45" s="15">
        <v>560392</v>
      </c>
      <c r="K45" s="15">
        <v>6973814</v>
      </c>
      <c r="L45" s="15">
        <v>611417</v>
      </c>
      <c r="N45" s="15"/>
      <c r="Q45" s="15">
        <v>12605035</v>
      </c>
      <c r="R45" s="15"/>
      <c r="S45" s="15">
        <v>96</v>
      </c>
      <c r="T45" s="15">
        <v>0</v>
      </c>
      <c r="U45" s="15">
        <v>0</v>
      </c>
      <c r="V45" s="15">
        <v>11939293</v>
      </c>
      <c r="W45" s="15">
        <v>4103063</v>
      </c>
      <c r="X45" s="15"/>
      <c r="Y45" s="2"/>
      <c r="Z45" s="2"/>
      <c r="AA45" s="2"/>
      <c r="AB45" s="15">
        <v>6284629</v>
      </c>
      <c r="AC45" s="15"/>
      <c r="AD45" s="15">
        <v>19786</v>
      </c>
      <c r="AE45" s="18">
        <v>370056</v>
      </c>
      <c r="AF45" s="18">
        <f t="shared" si="0"/>
        <v>92169120</v>
      </c>
    </row>
    <row r="46" spans="1:32" s="16" customFormat="1" x14ac:dyDescent="0.15">
      <c r="A46" s="14">
        <v>38383</v>
      </c>
      <c r="B46" s="15">
        <v>42526557</v>
      </c>
      <c r="C46" s="15">
        <v>14765</v>
      </c>
      <c r="D46" s="15">
        <v>147644</v>
      </c>
      <c r="E46" s="15">
        <v>58584</v>
      </c>
      <c r="F46" s="15"/>
      <c r="G46" s="15">
        <v>406530</v>
      </c>
      <c r="H46" s="15"/>
      <c r="I46" s="15">
        <v>37051</v>
      </c>
      <c r="J46" s="15">
        <v>468850</v>
      </c>
      <c r="K46" s="15">
        <v>5814817</v>
      </c>
      <c r="L46" s="15">
        <v>522191</v>
      </c>
      <c r="N46" s="15"/>
      <c r="Q46" s="15">
        <v>11410496</v>
      </c>
      <c r="R46" s="15"/>
      <c r="S46" s="15">
        <v>132</v>
      </c>
      <c r="T46" s="15">
        <v>0</v>
      </c>
      <c r="U46" s="15">
        <v>0</v>
      </c>
      <c r="V46" s="15">
        <v>8843756</v>
      </c>
      <c r="W46" s="15">
        <v>3833386</v>
      </c>
      <c r="X46" s="15"/>
      <c r="Y46" s="2"/>
      <c r="Z46" s="2"/>
      <c r="AA46" s="2"/>
      <c r="AB46" s="15">
        <v>4435444</v>
      </c>
      <c r="AC46" s="15"/>
      <c r="AD46" s="15">
        <v>16360</v>
      </c>
      <c r="AE46" s="18">
        <v>396144</v>
      </c>
      <c r="AF46" s="18">
        <f t="shared" si="0"/>
        <v>78932707</v>
      </c>
    </row>
    <row r="47" spans="1:32" s="16" customFormat="1" x14ac:dyDescent="0.15">
      <c r="A47" s="14">
        <v>38411</v>
      </c>
      <c r="B47" s="15">
        <v>46067007</v>
      </c>
      <c r="C47" s="15">
        <v>15653</v>
      </c>
      <c r="D47" s="15">
        <v>188092</v>
      </c>
      <c r="E47" s="15">
        <v>66722</v>
      </c>
      <c r="F47" s="15"/>
      <c r="G47" s="15">
        <v>451987</v>
      </c>
      <c r="H47" s="15"/>
      <c r="I47" s="15">
        <v>52730</v>
      </c>
      <c r="J47" s="15">
        <v>551035</v>
      </c>
      <c r="K47" s="15">
        <v>6176853</v>
      </c>
      <c r="L47" s="15">
        <v>540210</v>
      </c>
      <c r="N47" s="15"/>
      <c r="Q47" s="15">
        <v>12135583</v>
      </c>
      <c r="R47" s="15"/>
      <c r="S47" s="15">
        <v>36</v>
      </c>
      <c r="T47" s="15">
        <v>0</v>
      </c>
      <c r="U47" s="15">
        <v>0</v>
      </c>
      <c r="V47" s="15">
        <v>10762086</v>
      </c>
      <c r="W47" s="15">
        <v>4194111</v>
      </c>
      <c r="X47" s="15"/>
      <c r="Y47" s="2"/>
      <c r="Z47" s="2"/>
      <c r="AA47" s="2"/>
      <c r="AB47" s="15">
        <v>5802388</v>
      </c>
      <c r="AC47" s="15"/>
      <c r="AD47" s="15">
        <v>19548</v>
      </c>
      <c r="AE47" s="18">
        <v>392976</v>
      </c>
      <c r="AF47" s="18">
        <f t="shared" si="0"/>
        <v>87417017</v>
      </c>
    </row>
    <row r="48" spans="1:32" s="16" customFormat="1" x14ac:dyDescent="0.15">
      <c r="A48" s="14">
        <v>38442</v>
      </c>
      <c r="B48" s="15">
        <v>55336079</v>
      </c>
      <c r="C48" s="15">
        <v>18984</v>
      </c>
      <c r="D48" s="15">
        <v>237521</v>
      </c>
      <c r="E48" s="15">
        <v>80838</v>
      </c>
      <c r="F48" s="15"/>
      <c r="G48" s="15">
        <v>564334</v>
      </c>
      <c r="H48" s="15"/>
      <c r="I48" s="15">
        <v>60057</v>
      </c>
      <c r="J48" s="15">
        <v>668608</v>
      </c>
      <c r="K48" s="15">
        <v>7479799</v>
      </c>
      <c r="L48" s="15">
        <v>672250</v>
      </c>
      <c r="N48" s="15"/>
      <c r="Q48" s="15">
        <v>14712292</v>
      </c>
      <c r="R48" s="15"/>
      <c r="S48" s="15">
        <v>132</v>
      </c>
      <c r="T48" s="15">
        <v>0</v>
      </c>
      <c r="U48" s="15">
        <v>0</v>
      </c>
      <c r="V48" s="15">
        <v>13876812</v>
      </c>
      <c r="W48" s="15">
        <v>4961187</v>
      </c>
      <c r="X48" s="15"/>
      <c r="Y48" s="2"/>
      <c r="Z48" s="2"/>
      <c r="AA48" s="2"/>
      <c r="AB48" s="15">
        <v>7342283</v>
      </c>
      <c r="AC48" s="15"/>
      <c r="AD48" s="15">
        <v>23149</v>
      </c>
      <c r="AE48" s="18">
        <v>433896</v>
      </c>
      <c r="AF48" s="18">
        <f t="shared" si="0"/>
        <v>106468221</v>
      </c>
    </row>
    <row r="49" spans="1:32" s="16" customFormat="1" x14ac:dyDescent="0.15">
      <c r="A49" s="14">
        <v>38472</v>
      </c>
      <c r="B49" s="15">
        <v>67345461</v>
      </c>
      <c r="C49" s="15">
        <v>21796</v>
      </c>
      <c r="D49" s="15">
        <v>276046</v>
      </c>
      <c r="E49" s="15">
        <v>94297</v>
      </c>
      <c r="F49" s="15"/>
      <c r="G49" s="15">
        <v>584945</v>
      </c>
      <c r="H49" s="15"/>
      <c r="I49" s="15">
        <v>66538</v>
      </c>
      <c r="J49" s="15">
        <v>808272</v>
      </c>
      <c r="K49" s="15">
        <v>9065050</v>
      </c>
      <c r="L49" s="15">
        <v>786862</v>
      </c>
      <c r="N49" s="15"/>
      <c r="Q49" s="15">
        <v>16811767</v>
      </c>
      <c r="R49" s="15"/>
      <c r="S49" s="15">
        <v>120</v>
      </c>
      <c r="T49" s="15">
        <v>0</v>
      </c>
      <c r="U49" s="15">
        <v>0</v>
      </c>
      <c r="V49" s="15">
        <v>17667718</v>
      </c>
      <c r="W49" s="15">
        <v>6033642</v>
      </c>
      <c r="X49" s="15"/>
      <c r="Y49" s="2"/>
      <c r="Z49" s="2"/>
      <c r="AA49" s="2"/>
      <c r="AB49" s="15">
        <v>8320393</v>
      </c>
      <c r="AC49" s="15"/>
      <c r="AD49" s="15">
        <v>27561</v>
      </c>
      <c r="AE49" s="18">
        <v>525048</v>
      </c>
      <c r="AF49" s="18">
        <f t="shared" si="0"/>
        <v>128435516</v>
      </c>
    </row>
    <row r="50" spans="1:32" s="16" customFormat="1" x14ac:dyDescent="0.15">
      <c r="A50" s="14">
        <v>38503</v>
      </c>
      <c r="B50" s="15">
        <v>59024028</v>
      </c>
      <c r="C50" s="15">
        <v>17279</v>
      </c>
      <c r="D50" s="15">
        <v>248723</v>
      </c>
      <c r="E50" s="15">
        <v>76434</v>
      </c>
      <c r="F50" s="15"/>
      <c r="G50" s="15">
        <v>534652</v>
      </c>
      <c r="H50" s="15"/>
      <c r="I50" s="15">
        <v>60855</v>
      </c>
      <c r="J50" s="15">
        <v>618064</v>
      </c>
      <c r="K50" s="15">
        <v>7374913</v>
      </c>
      <c r="L50" s="15">
        <v>626937</v>
      </c>
      <c r="N50" s="15"/>
      <c r="Q50" s="15">
        <v>16055993</v>
      </c>
      <c r="R50" s="15"/>
      <c r="S50" s="15">
        <v>60</v>
      </c>
      <c r="T50" s="15">
        <v>0</v>
      </c>
      <c r="U50" s="15">
        <v>0</v>
      </c>
      <c r="V50" s="15">
        <v>15061604</v>
      </c>
      <c r="W50" s="15">
        <v>4664065</v>
      </c>
      <c r="X50" s="15"/>
      <c r="Y50" s="2"/>
      <c r="Z50" s="2"/>
      <c r="AA50" s="2"/>
      <c r="AB50" s="15">
        <v>6865078</v>
      </c>
      <c r="AC50" s="15"/>
      <c r="AD50" s="15">
        <v>19836</v>
      </c>
      <c r="AE50" s="18">
        <v>544128</v>
      </c>
      <c r="AF50" s="18">
        <f t="shared" si="0"/>
        <v>111792649</v>
      </c>
    </row>
    <row r="51" spans="1:32" s="16" customFormat="1" x14ac:dyDescent="0.15">
      <c r="A51" s="14">
        <v>38533</v>
      </c>
      <c r="B51" s="15">
        <v>66672583</v>
      </c>
      <c r="C51" s="15">
        <v>21280</v>
      </c>
      <c r="D51" s="15">
        <v>279103</v>
      </c>
      <c r="E51" s="15">
        <v>87973</v>
      </c>
      <c r="F51" s="15"/>
      <c r="G51" s="15">
        <v>606961</v>
      </c>
      <c r="H51" s="15"/>
      <c r="I51" s="15">
        <v>69143</v>
      </c>
      <c r="J51" s="15">
        <v>738176</v>
      </c>
      <c r="K51" s="15">
        <v>9397296</v>
      </c>
      <c r="L51" s="15">
        <v>762688</v>
      </c>
      <c r="N51" s="15"/>
      <c r="Q51" s="15">
        <v>16589656</v>
      </c>
      <c r="R51" s="15"/>
      <c r="S51" s="15">
        <v>72</v>
      </c>
      <c r="T51" s="15">
        <v>0</v>
      </c>
      <c r="U51" s="15">
        <v>0</v>
      </c>
      <c r="V51" s="15">
        <v>19919160</v>
      </c>
      <c r="W51" s="15">
        <v>5512855</v>
      </c>
      <c r="X51" s="15"/>
      <c r="Y51" s="2"/>
      <c r="Z51" s="2"/>
      <c r="AA51" s="2"/>
      <c r="AB51" s="15">
        <v>8147281</v>
      </c>
      <c r="AC51" s="15"/>
      <c r="AD51" s="15">
        <v>18936</v>
      </c>
      <c r="AE51" s="18">
        <v>559152</v>
      </c>
      <c r="AF51" s="18">
        <f t="shared" si="0"/>
        <v>129382315</v>
      </c>
    </row>
    <row r="52" spans="1:32" s="16" customFormat="1" x14ac:dyDescent="0.15">
      <c r="A52" s="14">
        <v>38564</v>
      </c>
      <c r="B52" s="15">
        <v>67767929</v>
      </c>
      <c r="C52" s="15">
        <v>19421</v>
      </c>
      <c r="D52" s="15">
        <v>254054</v>
      </c>
      <c r="E52" s="15">
        <v>72163</v>
      </c>
      <c r="F52" s="15"/>
      <c r="G52" s="15">
        <v>509159</v>
      </c>
      <c r="H52" s="15"/>
      <c r="I52" s="15">
        <v>62229</v>
      </c>
      <c r="J52" s="15">
        <v>669342</v>
      </c>
      <c r="K52" s="15">
        <v>9109652</v>
      </c>
      <c r="L52" s="15">
        <v>683860</v>
      </c>
      <c r="N52" s="15"/>
      <c r="Q52" s="15">
        <v>17236517</v>
      </c>
      <c r="R52" s="15"/>
      <c r="S52" s="15">
        <v>120</v>
      </c>
      <c r="T52" s="15">
        <v>0</v>
      </c>
      <c r="U52" s="15">
        <v>0</v>
      </c>
      <c r="V52" s="15">
        <v>20140445</v>
      </c>
      <c r="W52" s="15">
        <v>4980011</v>
      </c>
      <c r="X52" s="15"/>
      <c r="Y52" s="2"/>
      <c r="Z52" s="2"/>
      <c r="AA52" s="2"/>
      <c r="AB52" s="15">
        <v>6436890</v>
      </c>
      <c r="AC52" s="15"/>
      <c r="AD52" s="15">
        <v>12680</v>
      </c>
      <c r="AE52" s="18">
        <v>674172</v>
      </c>
      <c r="AF52" s="18">
        <f t="shared" si="0"/>
        <v>128628644</v>
      </c>
    </row>
    <row r="53" spans="1:32" s="16" customFormat="1" x14ac:dyDescent="0.15">
      <c r="A53" s="14">
        <v>38595</v>
      </c>
      <c r="B53" s="15">
        <v>70405824</v>
      </c>
      <c r="C53" s="15">
        <v>19536</v>
      </c>
      <c r="D53" s="15">
        <v>242140</v>
      </c>
      <c r="E53" s="15">
        <v>79636</v>
      </c>
      <c r="F53" s="15"/>
      <c r="G53" s="15">
        <v>396207</v>
      </c>
      <c r="H53" s="15"/>
      <c r="I53" s="15">
        <v>52631</v>
      </c>
      <c r="J53" s="15">
        <v>659399</v>
      </c>
      <c r="K53" s="15">
        <v>9779208</v>
      </c>
      <c r="L53" s="15">
        <v>743976</v>
      </c>
      <c r="N53" s="15"/>
      <c r="Q53" s="15">
        <v>17852664</v>
      </c>
      <c r="R53" s="15"/>
      <c r="S53" s="15">
        <v>72</v>
      </c>
      <c r="T53" s="15">
        <v>0</v>
      </c>
      <c r="U53" s="15">
        <v>0</v>
      </c>
      <c r="V53" s="15">
        <v>22309314</v>
      </c>
      <c r="W53" s="15">
        <v>5022719</v>
      </c>
      <c r="X53" s="15"/>
      <c r="Y53" s="2"/>
      <c r="Z53" s="2"/>
      <c r="AA53" s="2"/>
      <c r="AB53" s="15">
        <v>5298752</v>
      </c>
      <c r="AC53" s="15"/>
      <c r="AD53" s="15">
        <v>8549</v>
      </c>
      <c r="AE53" s="18">
        <v>701892</v>
      </c>
      <c r="AF53" s="18">
        <f t="shared" si="0"/>
        <v>133572519</v>
      </c>
    </row>
    <row r="54" spans="1:32" s="16" customFormat="1" x14ac:dyDescent="0.15">
      <c r="A54" s="14">
        <v>38625</v>
      </c>
      <c r="B54" s="15">
        <v>61721180</v>
      </c>
      <c r="C54" s="15">
        <v>19590</v>
      </c>
      <c r="D54" s="15">
        <v>222422</v>
      </c>
      <c r="E54" s="15">
        <v>72149</v>
      </c>
      <c r="F54" s="15"/>
      <c r="G54" s="15">
        <v>331474</v>
      </c>
      <c r="H54" s="15"/>
      <c r="I54" s="15">
        <v>53675</v>
      </c>
      <c r="J54" s="15">
        <v>583397</v>
      </c>
      <c r="K54" s="15">
        <v>8768994</v>
      </c>
      <c r="L54" s="15">
        <v>692384</v>
      </c>
      <c r="N54" s="15"/>
      <c r="Q54" s="15">
        <v>16229373</v>
      </c>
      <c r="R54" s="15"/>
      <c r="S54" s="15">
        <v>84</v>
      </c>
      <c r="T54" s="15">
        <v>0</v>
      </c>
      <c r="U54" s="15">
        <v>0</v>
      </c>
      <c r="V54" s="15">
        <v>19432674</v>
      </c>
      <c r="W54" s="15">
        <v>4478948</v>
      </c>
      <c r="X54" s="15"/>
      <c r="Y54" s="2"/>
      <c r="Z54" s="2"/>
      <c r="AA54" s="2"/>
      <c r="AB54" s="15">
        <v>5288038</v>
      </c>
      <c r="AC54" s="15"/>
      <c r="AD54" s="15">
        <v>4278</v>
      </c>
      <c r="AE54" s="18">
        <v>584688</v>
      </c>
      <c r="AF54" s="18">
        <f t="shared" si="0"/>
        <v>118483348</v>
      </c>
    </row>
    <row r="55" spans="1:32" s="16" customFormat="1" x14ac:dyDescent="0.15">
      <c r="A55" s="14">
        <v>38656</v>
      </c>
      <c r="B55" s="15">
        <v>53604431</v>
      </c>
      <c r="C55" s="15">
        <v>16563</v>
      </c>
      <c r="D55" s="15">
        <v>211332</v>
      </c>
      <c r="E55" s="15">
        <v>65383</v>
      </c>
      <c r="F55" s="15"/>
      <c r="G55" s="15">
        <v>440919</v>
      </c>
      <c r="H55" s="15"/>
      <c r="I55" s="15">
        <v>49696</v>
      </c>
      <c r="J55" s="15">
        <v>531519</v>
      </c>
      <c r="K55" s="15">
        <v>7499038</v>
      </c>
      <c r="L55" s="15">
        <v>625402</v>
      </c>
      <c r="N55" s="15"/>
      <c r="Q55" s="15">
        <v>14622606</v>
      </c>
      <c r="R55" s="15"/>
      <c r="S55" s="15">
        <v>120</v>
      </c>
      <c r="T55" s="15">
        <v>0</v>
      </c>
      <c r="U55" s="15">
        <v>0</v>
      </c>
      <c r="V55" s="15">
        <v>16261470</v>
      </c>
      <c r="W55" s="15">
        <v>3980751</v>
      </c>
      <c r="X55" s="15"/>
      <c r="Y55" s="2"/>
      <c r="Z55" s="2"/>
      <c r="AA55" s="2"/>
      <c r="AB55" s="15">
        <v>5949583</v>
      </c>
      <c r="AC55" s="15"/>
      <c r="AD55" s="15">
        <v>4457</v>
      </c>
      <c r="AE55" s="18">
        <v>534036</v>
      </c>
      <c r="AF55" s="18">
        <f t="shared" si="0"/>
        <v>104397306</v>
      </c>
    </row>
    <row r="56" spans="1:32" s="16" customFormat="1" x14ac:dyDescent="0.15">
      <c r="A56" s="14">
        <v>38686</v>
      </c>
      <c r="B56" s="15">
        <v>54701847</v>
      </c>
      <c r="C56" s="15">
        <v>19368</v>
      </c>
      <c r="D56" s="15">
        <v>219874</v>
      </c>
      <c r="E56" s="15">
        <v>75241</v>
      </c>
      <c r="F56" s="15"/>
      <c r="G56" s="15">
        <v>529452</v>
      </c>
      <c r="H56" s="15"/>
      <c r="I56" s="15">
        <v>57813</v>
      </c>
      <c r="J56" s="15">
        <v>598450</v>
      </c>
      <c r="K56" s="15">
        <v>7969716</v>
      </c>
      <c r="L56" s="15">
        <v>704124</v>
      </c>
      <c r="N56" s="15"/>
      <c r="Q56" s="15">
        <v>15376680</v>
      </c>
      <c r="R56" s="15"/>
      <c r="S56" s="15">
        <v>48</v>
      </c>
      <c r="T56" s="15">
        <v>0</v>
      </c>
      <c r="U56" s="15">
        <v>0</v>
      </c>
      <c r="V56" s="15">
        <v>17257089</v>
      </c>
      <c r="W56" s="15">
        <v>4409918</v>
      </c>
      <c r="X56" s="15"/>
      <c r="Y56" s="2"/>
      <c r="Z56" s="2"/>
      <c r="AA56" s="2"/>
      <c r="AB56" s="15">
        <v>6639284</v>
      </c>
      <c r="AC56" s="15"/>
      <c r="AD56" s="15">
        <v>4864</v>
      </c>
      <c r="AE56" s="18">
        <v>512040</v>
      </c>
      <c r="AF56" s="18">
        <f t="shared" si="0"/>
        <v>109075808</v>
      </c>
    </row>
    <row r="57" spans="1:32" s="16" customFormat="1" x14ac:dyDescent="0.15">
      <c r="A57" s="14">
        <v>38717</v>
      </c>
      <c r="B57" s="15">
        <v>42151087</v>
      </c>
      <c r="C57" s="15">
        <v>16566</v>
      </c>
      <c r="D57" s="15">
        <v>178048</v>
      </c>
      <c r="E57" s="15">
        <v>60260</v>
      </c>
      <c r="F57" s="15"/>
      <c r="G57" s="15">
        <v>395113</v>
      </c>
      <c r="H57" s="15"/>
      <c r="I57" s="15">
        <v>48345</v>
      </c>
      <c r="J57" s="15">
        <v>463163</v>
      </c>
      <c r="K57" s="15">
        <v>6118996</v>
      </c>
      <c r="L57" s="15">
        <v>570408</v>
      </c>
      <c r="N57" s="15"/>
      <c r="Q57" s="15">
        <v>12825126</v>
      </c>
      <c r="R57" s="15"/>
      <c r="S57" s="15">
        <v>128</v>
      </c>
      <c r="T57" s="15">
        <v>0</v>
      </c>
      <c r="U57" s="15">
        <v>0</v>
      </c>
      <c r="V57" s="15">
        <v>12127912</v>
      </c>
      <c r="W57" s="15">
        <v>3398819</v>
      </c>
      <c r="X57" s="15"/>
      <c r="Y57" s="2"/>
      <c r="Z57" s="2"/>
      <c r="AA57" s="2"/>
      <c r="AB57" s="15">
        <v>5318792</v>
      </c>
      <c r="AC57" s="15"/>
      <c r="AD57" s="15">
        <v>15159</v>
      </c>
      <c r="AE57" s="18">
        <v>412380</v>
      </c>
      <c r="AF57" s="18">
        <f t="shared" si="0"/>
        <v>84100302</v>
      </c>
    </row>
    <row r="58" spans="1:32" s="16" customFormat="1" x14ac:dyDescent="0.15">
      <c r="A58" s="14">
        <v>38748</v>
      </c>
      <c r="B58" s="15">
        <v>53541844</v>
      </c>
      <c r="C58" s="15">
        <v>17918</v>
      </c>
      <c r="D58" s="15">
        <v>215778</v>
      </c>
      <c r="E58" s="15">
        <v>63519</v>
      </c>
      <c r="F58" s="15"/>
      <c r="G58" s="15">
        <v>346019</v>
      </c>
      <c r="H58" s="15"/>
      <c r="I58" s="15">
        <v>55960</v>
      </c>
      <c r="J58" s="15">
        <v>566015</v>
      </c>
      <c r="K58" s="15">
        <v>7625163</v>
      </c>
      <c r="L58" s="15">
        <v>640482</v>
      </c>
      <c r="N58" s="15"/>
      <c r="Q58" s="15">
        <v>14793715</v>
      </c>
      <c r="R58" s="15"/>
      <c r="S58" s="15">
        <v>48</v>
      </c>
      <c r="T58" s="15">
        <v>0</v>
      </c>
      <c r="U58" s="15">
        <v>0</v>
      </c>
      <c r="V58" s="15">
        <v>14422366</v>
      </c>
      <c r="W58" s="15">
        <v>4630137</v>
      </c>
      <c r="X58" s="15"/>
      <c r="Y58" s="2"/>
      <c r="Z58" s="2"/>
      <c r="AA58" s="2"/>
      <c r="AB58" s="15">
        <v>5595649</v>
      </c>
      <c r="AC58" s="15"/>
      <c r="AD58" s="15">
        <v>4223</v>
      </c>
      <c r="AE58" s="18">
        <v>553644</v>
      </c>
      <c r="AF58" s="18">
        <f t="shared" si="0"/>
        <v>103072480</v>
      </c>
    </row>
    <row r="59" spans="1:32" s="16" customFormat="1" x14ac:dyDescent="0.15">
      <c r="A59" s="14">
        <v>38776</v>
      </c>
      <c r="B59" s="15">
        <v>41516303</v>
      </c>
      <c r="C59" s="15">
        <v>14856</v>
      </c>
      <c r="D59" s="15">
        <v>231981</v>
      </c>
      <c r="E59" s="15">
        <v>57684</v>
      </c>
      <c r="F59" s="15"/>
      <c r="G59" s="15">
        <v>317454</v>
      </c>
      <c r="H59" s="15"/>
      <c r="I59" s="15">
        <v>43800</v>
      </c>
      <c r="J59" s="15">
        <v>468277</v>
      </c>
      <c r="K59" s="15">
        <v>5972767</v>
      </c>
      <c r="L59" s="15">
        <v>513006</v>
      </c>
      <c r="N59" s="15"/>
      <c r="Q59" s="15">
        <v>12664893</v>
      </c>
      <c r="R59" s="15"/>
      <c r="S59" s="15">
        <v>48</v>
      </c>
      <c r="T59" s="15">
        <v>0</v>
      </c>
      <c r="U59" s="15">
        <v>0</v>
      </c>
      <c r="V59" s="15">
        <v>12129447</v>
      </c>
      <c r="W59" s="15">
        <v>3596181</v>
      </c>
      <c r="X59" s="15"/>
      <c r="Y59" s="2"/>
      <c r="Z59" s="2"/>
      <c r="AA59" s="2"/>
      <c r="AB59" s="15">
        <v>5085788</v>
      </c>
      <c r="AC59" s="15"/>
      <c r="AD59" s="15">
        <v>1872</v>
      </c>
      <c r="AE59" s="18">
        <v>386400</v>
      </c>
      <c r="AF59" s="18">
        <f t="shared" si="0"/>
        <v>83000757</v>
      </c>
    </row>
    <row r="60" spans="1:32" s="16" customFormat="1" x14ac:dyDescent="0.15">
      <c r="A60" s="14">
        <v>38807</v>
      </c>
      <c r="B60" s="15">
        <v>50673839</v>
      </c>
      <c r="C60" s="15">
        <v>20544</v>
      </c>
      <c r="D60" s="15">
        <v>275664</v>
      </c>
      <c r="E60" s="15">
        <v>69924</v>
      </c>
      <c r="F60" s="15"/>
      <c r="G60" s="15">
        <v>401969</v>
      </c>
      <c r="H60" s="15"/>
      <c r="I60" s="15">
        <v>51098</v>
      </c>
      <c r="J60" s="15">
        <v>637171</v>
      </c>
      <c r="K60" s="15">
        <v>7658986</v>
      </c>
      <c r="L60" s="15">
        <v>662400</v>
      </c>
      <c r="N60" s="15"/>
      <c r="Q60" s="15">
        <v>14752138</v>
      </c>
      <c r="R60" s="15"/>
      <c r="S60" s="15">
        <v>72</v>
      </c>
      <c r="T60" s="15">
        <v>0</v>
      </c>
      <c r="U60" s="15">
        <v>0</v>
      </c>
      <c r="V60" s="15">
        <v>16598032</v>
      </c>
      <c r="W60" s="15">
        <v>4548444</v>
      </c>
      <c r="X60" s="15"/>
      <c r="Y60" s="2"/>
      <c r="Z60" s="2"/>
      <c r="AA60" s="2"/>
      <c r="AB60" s="15">
        <v>7030843</v>
      </c>
      <c r="AC60" s="15"/>
      <c r="AD60" s="15">
        <v>1274</v>
      </c>
      <c r="AE60" s="18">
        <v>416064</v>
      </c>
      <c r="AF60" s="18">
        <f t="shared" si="0"/>
        <v>103798462</v>
      </c>
    </row>
    <row r="61" spans="1:32" s="16" customFormat="1" x14ac:dyDescent="0.15">
      <c r="A61" s="14">
        <v>38837</v>
      </c>
      <c r="B61" s="15">
        <v>64634860</v>
      </c>
      <c r="C61" s="15">
        <v>21681</v>
      </c>
      <c r="D61" s="15">
        <v>342708</v>
      </c>
      <c r="E61" s="15">
        <v>79932</v>
      </c>
      <c r="F61" s="15"/>
      <c r="G61" s="15">
        <v>417382</v>
      </c>
      <c r="H61" s="15"/>
      <c r="I61" s="15">
        <v>59901</v>
      </c>
      <c r="J61" s="15">
        <v>753105</v>
      </c>
      <c r="K61" s="15">
        <v>8861930</v>
      </c>
      <c r="L61" s="15">
        <v>717149</v>
      </c>
      <c r="N61" s="15"/>
      <c r="Q61" s="15">
        <v>17515438</v>
      </c>
      <c r="R61" s="15"/>
      <c r="S61" s="15"/>
      <c r="T61" s="15">
        <v>0</v>
      </c>
      <c r="U61" s="15">
        <v>0</v>
      </c>
      <c r="V61" s="15">
        <v>21050365</v>
      </c>
      <c r="W61" s="15">
        <v>5604979</v>
      </c>
      <c r="X61" s="15"/>
      <c r="Y61" s="2"/>
      <c r="Z61" s="2"/>
      <c r="AA61" s="2"/>
      <c r="AB61" s="15">
        <v>7736617</v>
      </c>
      <c r="AC61" s="15"/>
      <c r="AD61" s="15">
        <v>4154</v>
      </c>
      <c r="AE61" s="18">
        <v>554004</v>
      </c>
      <c r="AF61" s="18">
        <f t="shared" si="0"/>
        <v>128354205</v>
      </c>
    </row>
    <row r="62" spans="1:32" s="16" customFormat="1" x14ac:dyDescent="0.15">
      <c r="A62" s="14">
        <v>38868</v>
      </c>
      <c r="B62" s="15">
        <v>69527060</v>
      </c>
      <c r="C62" s="15">
        <v>21757</v>
      </c>
      <c r="D62" s="15">
        <v>351124</v>
      </c>
      <c r="E62" s="15">
        <v>80522</v>
      </c>
      <c r="F62" s="15"/>
      <c r="G62" s="15">
        <v>466602</v>
      </c>
      <c r="H62" s="15"/>
      <c r="I62" s="15">
        <v>60092</v>
      </c>
      <c r="J62" s="15">
        <v>739847</v>
      </c>
      <c r="K62" s="15">
        <v>9180948</v>
      </c>
      <c r="L62" s="15">
        <v>700433</v>
      </c>
      <c r="N62" s="15"/>
      <c r="Q62" s="15">
        <v>19607062</v>
      </c>
      <c r="R62" s="15"/>
      <c r="S62" s="15">
        <v>108</v>
      </c>
      <c r="T62" s="15">
        <v>0</v>
      </c>
      <c r="U62" s="15">
        <v>0</v>
      </c>
      <c r="V62" s="15">
        <v>22810059</v>
      </c>
      <c r="W62" s="15">
        <v>5486315</v>
      </c>
      <c r="X62" s="15"/>
      <c r="Y62" s="2"/>
      <c r="Z62" s="2"/>
      <c r="AA62" s="2"/>
      <c r="AB62" s="15">
        <v>7869150</v>
      </c>
      <c r="AC62" s="15"/>
      <c r="AD62" s="15">
        <v>2515</v>
      </c>
      <c r="AE62" s="18">
        <v>631896</v>
      </c>
      <c r="AF62" s="18">
        <f t="shared" si="0"/>
        <v>137535490</v>
      </c>
    </row>
    <row r="63" spans="1:32" s="16" customFormat="1" x14ac:dyDescent="0.15">
      <c r="A63" s="14">
        <v>38898</v>
      </c>
      <c r="B63" s="15">
        <v>68102020</v>
      </c>
      <c r="C63" s="15">
        <v>21024</v>
      </c>
      <c r="D63" s="15">
        <v>334097</v>
      </c>
      <c r="E63" s="15">
        <v>74648</v>
      </c>
      <c r="F63" s="15"/>
      <c r="G63" s="15">
        <v>427851</v>
      </c>
      <c r="H63" s="15"/>
      <c r="I63" s="15">
        <v>59100</v>
      </c>
      <c r="J63" s="15">
        <v>671231</v>
      </c>
      <c r="K63" s="15">
        <v>9010811</v>
      </c>
      <c r="L63" s="15">
        <v>664885</v>
      </c>
      <c r="N63" s="15"/>
      <c r="Q63" s="15">
        <v>19640179</v>
      </c>
      <c r="R63" s="15"/>
      <c r="S63" s="15">
        <v>121</v>
      </c>
      <c r="T63" s="15">
        <v>0</v>
      </c>
      <c r="U63" s="15">
        <v>0</v>
      </c>
      <c r="V63" s="15">
        <v>23330091</v>
      </c>
      <c r="W63" s="15">
        <v>5006055</v>
      </c>
      <c r="X63" s="15"/>
      <c r="Y63" s="2"/>
      <c r="Z63" s="2"/>
      <c r="AA63" s="2"/>
      <c r="AB63" s="15">
        <v>7283213</v>
      </c>
      <c r="AC63" s="15"/>
      <c r="AD63" s="15">
        <v>2065</v>
      </c>
      <c r="AE63" s="18">
        <v>658428</v>
      </c>
      <c r="AF63" s="18">
        <f t="shared" si="0"/>
        <v>135285819</v>
      </c>
    </row>
    <row r="64" spans="1:32" s="16" customFormat="1" x14ac:dyDescent="0.15">
      <c r="A64" s="14">
        <v>38929</v>
      </c>
      <c r="B64" s="15">
        <v>73786000</v>
      </c>
      <c r="C64" s="15">
        <v>22224</v>
      </c>
      <c r="D64" s="15">
        <v>347245</v>
      </c>
      <c r="E64" s="15">
        <v>71597</v>
      </c>
      <c r="F64" s="15"/>
      <c r="G64" s="15">
        <v>499997</v>
      </c>
      <c r="H64" s="15"/>
      <c r="I64" s="15">
        <v>55311</v>
      </c>
      <c r="J64" s="15">
        <v>739559</v>
      </c>
      <c r="K64" s="15">
        <v>10442541</v>
      </c>
      <c r="L64" s="15">
        <v>694796</v>
      </c>
      <c r="N64" s="15"/>
      <c r="Q64" s="15">
        <v>19839331</v>
      </c>
      <c r="R64" s="15"/>
      <c r="S64" s="15">
        <v>72</v>
      </c>
      <c r="T64" s="15">
        <v>0</v>
      </c>
      <c r="U64" s="15">
        <v>0</v>
      </c>
      <c r="V64" s="15">
        <v>29141039</v>
      </c>
      <c r="W64" s="15">
        <v>5330350</v>
      </c>
      <c r="X64" s="15"/>
      <c r="Y64" s="2"/>
      <c r="Z64" s="2"/>
      <c r="AA64" s="2"/>
      <c r="AB64" s="15">
        <v>6772911</v>
      </c>
      <c r="AC64" s="15"/>
      <c r="AD64" s="15">
        <v>2629</v>
      </c>
      <c r="AE64" s="18">
        <v>624804</v>
      </c>
      <c r="AF64" s="18">
        <f t="shared" si="0"/>
        <v>148370406</v>
      </c>
    </row>
    <row r="65" spans="1:32" s="16" customFormat="1" x14ac:dyDescent="0.15">
      <c r="A65" s="14">
        <v>38960</v>
      </c>
      <c r="B65" s="15">
        <v>74678755</v>
      </c>
      <c r="C65" s="15">
        <v>21408</v>
      </c>
      <c r="D65" s="15">
        <v>304821</v>
      </c>
      <c r="E65" s="15">
        <v>67740</v>
      </c>
      <c r="F65" s="15"/>
      <c r="G65" s="15">
        <v>333658</v>
      </c>
      <c r="H65" s="15"/>
      <c r="I65" s="15">
        <v>49774</v>
      </c>
      <c r="J65" s="15">
        <v>653616</v>
      </c>
      <c r="K65" s="15">
        <v>9709785</v>
      </c>
      <c r="L65" s="15">
        <v>647865</v>
      </c>
      <c r="N65" s="15"/>
      <c r="Q65" s="15">
        <v>20639444</v>
      </c>
      <c r="R65" s="15"/>
      <c r="S65" s="15">
        <v>36</v>
      </c>
      <c r="T65" s="15">
        <v>0</v>
      </c>
      <c r="U65" s="15">
        <v>0</v>
      </c>
      <c r="V65" s="15">
        <v>27804324</v>
      </c>
      <c r="W65" s="15">
        <v>4792939</v>
      </c>
      <c r="X65" s="15"/>
      <c r="Y65" s="2"/>
      <c r="Z65" s="2"/>
      <c r="AA65" s="2"/>
      <c r="AB65" s="15">
        <v>4931878</v>
      </c>
      <c r="AC65" s="15"/>
      <c r="AD65" s="15">
        <v>6768</v>
      </c>
      <c r="AE65" s="18">
        <v>650544</v>
      </c>
      <c r="AF65" s="18">
        <f t="shared" si="0"/>
        <v>145293355</v>
      </c>
    </row>
    <row r="66" spans="1:32" s="16" customFormat="1" x14ac:dyDescent="0.15">
      <c r="A66" s="14">
        <v>38990</v>
      </c>
      <c r="B66" s="15">
        <v>64798394</v>
      </c>
      <c r="C66" s="15">
        <v>20016</v>
      </c>
      <c r="D66" s="15">
        <v>281450</v>
      </c>
      <c r="E66" s="15">
        <v>66060</v>
      </c>
      <c r="F66" s="15"/>
      <c r="G66" s="15">
        <v>387335</v>
      </c>
      <c r="H66" s="15"/>
      <c r="I66" s="15">
        <v>49174</v>
      </c>
      <c r="J66" s="15">
        <v>638163</v>
      </c>
      <c r="K66" s="15">
        <v>9262084</v>
      </c>
      <c r="L66" s="15">
        <v>636876</v>
      </c>
      <c r="N66" s="15"/>
      <c r="Q66" s="15">
        <v>17836064</v>
      </c>
      <c r="R66" s="15"/>
      <c r="S66" s="15">
        <v>12</v>
      </c>
      <c r="T66" s="15">
        <v>0</v>
      </c>
      <c r="U66" s="15">
        <v>0</v>
      </c>
      <c r="V66" s="15">
        <v>25703673</v>
      </c>
      <c r="W66" s="15">
        <v>4458447</v>
      </c>
      <c r="X66" s="15"/>
      <c r="Y66" s="2"/>
      <c r="Z66" s="2"/>
      <c r="AA66" s="2"/>
      <c r="AB66" s="15">
        <v>5181151</v>
      </c>
      <c r="AC66" s="15"/>
      <c r="AD66" s="15">
        <v>3098</v>
      </c>
      <c r="AE66" s="18">
        <v>527880</v>
      </c>
      <c r="AF66" s="18">
        <f t="shared" si="0"/>
        <v>129849877</v>
      </c>
    </row>
    <row r="67" spans="1:32" s="16" customFormat="1" x14ac:dyDescent="0.15">
      <c r="A67" s="14">
        <v>39021</v>
      </c>
      <c r="B67" s="15">
        <v>57009968</v>
      </c>
      <c r="C67" s="15">
        <v>18516</v>
      </c>
      <c r="D67" s="15">
        <v>237429</v>
      </c>
      <c r="E67" s="15">
        <v>65988</v>
      </c>
      <c r="F67" s="15"/>
      <c r="G67" s="15">
        <v>424345</v>
      </c>
      <c r="H67" s="15"/>
      <c r="I67" s="15">
        <v>48880</v>
      </c>
      <c r="J67" s="15">
        <v>572457</v>
      </c>
      <c r="K67" s="15">
        <v>7847596</v>
      </c>
      <c r="L67" s="15">
        <v>574512</v>
      </c>
      <c r="N67" s="15"/>
      <c r="Q67" s="15">
        <v>17333083</v>
      </c>
      <c r="R67" s="15"/>
      <c r="S67" s="15">
        <v>36</v>
      </c>
      <c r="T67" s="15">
        <v>0</v>
      </c>
      <c r="U67" s="15">
        <v>0</v>
      </c>
      <c r="V67" s="15">
        <v>20764004</v>
      </c>
      <c r="W67" s="15">
        <v>3815644</v>
      </c>
      <c r="X67" s="15"/>
      <c r="Y67" s="2"/>
      <c r="Z67" s="2"/>
      <c r="AA67" s="2"/>
      <c r="AB67" s="15">
        <v>5500858</v>
      </c>
      <c r="AC67" s="15"/>
      <c r="AD67" s="15">
        <v>4253</v>
      </c>
      <c r="AE67" s="18">
        <v>475680</v>
      </c>
      <c r="AF67" s="18">
        <f t="shared" si="0"/>
        <v>114693249</v>
      </c>
    </row>
    <row r="68" spans="1:32" s="16" customFormat="1" x14ac:dyDescent="0.15">
      <c r="A68" s="14">
        <v>39051</v>
      </c>
      <c r="B68" s="15">
        <v>47768686</v>
      </c>
      <c r="C68" s="15">
        <v>26448</v>
      </c>
      <c r="D68" s="15">
        <v>249048</v>
      </c>
      <c r="E68" s="15">
        <v>63888</v>
      </c>
      <c r="F68" s="15"/>
      <c r="G68" s="15">
        <v>524535</v>
      </c>
      <c r="H68" s="15"/>
      <c r="I68" s="15">
        <v>51780</v>
      </c>
      <c r="J68" s="15">
        <v>554045</v>
      </c>
      <c r="K68" s="15">
        <v>7186782</v>
      </c>
      <c r="L68" s="15">
        <v>571311</v>
      </c>
      <c r="N68" s="15"/>
      <c r="Q68" s="15">
        <v>15102836</v>
      </c>
      <c r="R68" s="15"/>
      <c r="S68" s="15">
        <v>12</v>
      </c>
      <c r="T68" s="15">
        <v>0</v>
      </c>
      <c r="U68" s="15">
        <v>0</v>
      </c>
      <c r="V68" s="15">
        <v>18135819</v>
      </c>
      <c r="W68" s="15">
        <v>3645351</v>
      </c>
      <c r="X68" s="15"/>
      <c r="Y68" s="2"/>
      <c r="Z68" s="2"/>
      <c r="AA68" s="2"/>
      <c r="AB68" s="15">
        <v>5636185</v>
      </c>
      <c r="AC68" s="15"/>
      <c r="AD68" s="15">
        <v>568</v>
      </c>
      <c r="AE68" s="18">
        <v>374592</v>
      </c>
      <c r="AF68" s="18">
        <f t="shared" si="0"/>
        <v>99891886</v>
      </c>
    </row>
    <row r="69" spans="1:32" s="16" customFormat="1" x14ac:dyDescent="0.15">
      <c r="A69" s="14">
        <v>39082</v>
      </c>
      <c r="B69" s="15">
        <v>43843716</v>
      </c>
      <c r="C69" s="15">
        <v>18144</v>
      </c>
      <c r="D69" s="15">
        <v>222605</v>
      </c>
      <c r="E69" s="15">
        <v>60768</v>
      </c>
      <c r="F69" s="15"/>
      <c r="G69" s="15">
        <v>548847</v>
      </c>
      <c r="H69" s="15"/>
      <c r="I69" s="15">
        <v>42550</v>
      </c>
      <c r="J69" s="15">
        <v>542438</v>
      </c>
      <c r="K69" s="15">
        <v>6807935</v>
      </c>
      <c r="L69" s="15">
        <v>541431</v>
      </c>
      <c r="N69" s="15"/>
      <c r="Q69" s="15">
        <v>14305764</v>
      </c>
      <c r="R69" s="15"/>
      <c r="S69" s="15">
        <v>1</v>
      </c>
      <c r="T69" s="15">
        <v>0</v>
      </c>
      <c r="U69" s="15">
        <v>0</v>
      </c>
      <c r="V69" s="15">
        <v>15498629</v>
      </c>
      <c r="W69" s="15">
        <v>3445643</v>
      </c>
      <c r="X69" s="15"/>
      <c r="Y69" s="2"/>
      <c r="Z69" s="2"/>
      <c r="AA69" s="2"/>
      <c r="AB69" s="15">
        <v>5195114</v>
      </c>
      <c r="AC69" s="15"/>
      <c r="AD69" s="15">
        <v>2414</v>
      </c>
      <c r="AE69" s="18">
        <v>327024</v>
      </c>
      <c r="AF69" s="18">
        <f t="shared" si="0"/>
        <v>91403023</v>
      </c>
    </row>
    <row r="70" spans="1:32" s="16" customFormat="1" x14ac:dyDescent="0.15">
      <c r="A70" s="14">
        <v>39113</v>
      </c>
      <c r="B70" s="15">
        <v>57739097</v>
      </c>
      <c r="C70" s="15">
        <v>23292</v>
      </c>
      <c r="D70" s="15">
        <v>300694</v>
      </c>
      <c r="E70" s="15">
        <v>63756</v>
      </c>
      <c r="F70" s="15"/>
      <c r="G70" s="15">
        <v>544938</v>
      </c>
      <c r="H70" s="15"/>
      <c r="I70" s="15">
        <v>63911</v>
      </c>
      <c r="J70" s="15">
        <v>706458</v>
      </c>
      <c r="K70" s="15">
        <v>8731809</v>
      </c>
      <c r="L70" s="15">
        <v>685112</v>
      </c>
      <c r="N70" s="15"/>
      <c r="Q70" s="15">
        <v>17283316</v>
      </c>
      <c r="R70" s="15"/>
      <c r="S70" s="15">
        <v>24</v>
      </c>
      <c r="T70" s="15">
        <v>0</v>
      </c>
      <c r="U70" s="15">
        <v>0</v>
      </c>
      <c r="V70" s="15">
        <v>19144151</v>
      </c>
      <c r="W70" s="15">
        <v>4912817</v>
      </c>
      <c r="X70" s="15"/>
      <c r="Y70" s="2"/>
      <c r="Z70" s="2"/>
      <c r="AA70" s="2"/>
      <c r="AB70" s="15">
        <v>5813007</v>
      </c>
      <c r="AC70" s="15"/>
      <c r="AD70" s="15">
        <v>2895</v>
      </c>
      <c r="AE70" s="18">
        <v>483012</v>
      </c>
      <c r="AF70" s="18">
        <f t="shared" si="0"/>
        <v>116498289</v>
      </c>
    </row>
    <row r="71" spans="1:32" s="16" customFormat="1" x14ac:dyDescent="0.15">
      <c r="A71" s="14">
        <v>39141</v>
      </c>
      <c r="B71" s="15">
        <v>41861442</v>
      </c>
      <c r="C71" s="15">
        <v>18585</v>
      </c>
      <c r="D71" s="15">
        <v>208384</v>
      </c>
      <c r="E71" s="15">
        <v>55308</v>
      </c>
      <c r="F71" s="15"/>
      <c r="G71" s="15">
        <v>493106</v>
      </c>
      <c r="H71" s="15"/>
      <c r="I71" s="15">
        <v>41676</v>
      </c>
      <c r="J71" s="15">
        <v>534969</v>
      </c>
      <c r="K71" s="15">
        <v>6174525</v>
      </c>
      <c r="L71" s="15">
        <v>507117</v>
      </c>
      <c r="N71" s="15"/>
      <c r="Q71" s="15">
        <v>13560213</v>
      </c>
      <c r="R71" s="15"/>
      <c r="S71" s="15"/>
      <c r="T71" s="15">
        <v>0</v>
      </c>
      <c r="U71" s="15">
        <v>0</v>
      </c>
      <c r="V71" s="15">
        <v>14505119</v>
      </c>
      <c r="W71" s="15">
        <v>3500836</v>
      </c>
      <c r="X71" s="15"/>
      <c r="Y71" s="2"/>
      <c r="Z71" s="2"/>
      <c r="AA71" s="2"/>
      <c r="AB71" s="15">
        <v>4988404</v>
      </c>
      <c r="AC71" s="15"/>
      <c r="AD71" s="15">
        <v>3305</v>
      </c>
      <c r="AE71" s="18">
        <v>314808</v>
      </c>
      <c r="AF71" s="18">
        <f t="shared" si="0"/>
        <v>86767797</v>
      </c>
    </row>
    <row r="72" spans="1:32" s="16" customFormat="1" x14ac:dyDescent="0.15">
      <c r="A72" s="14">
        <v>39172</v>
      </c>
      <c r="B72" s="15">
        <v>60088367</v>
      </c>
      <c r="C72" s="15">
        <v>25032</v>
      </c>
      <c r="D72" s="15">
        <v>304279</v>
      </c>
      <c r="E72" s="15">
        <v>71508</v>
      </c>
      <c r="F72" s="15"/>
      <c r="G72" s="15">
        <v>707561</v>
      </c>
      <c r="H72" s="15"/>
      <c r="I72" s="15">
        <v>53292</v>
      </c>
      <c r="J72" s="15">
        <v>767430</v>
      </c>
      <c r="K72" s="15">
        <v>8654654</v>
      </c>
      <c r="L72" s="15">
        <v>686638</v>
      </c>
      <c r="N72" s="15"/>
      <c r="Q72" s="15">
        <v>17949890</v>
      </c>
      <c r="R72" s="15"/>
      <c r="S72" s="15">
        <v>12</v>
      </c>
      <c r="T72" s="15">
        <v>0</v>
      </c>
      <c r="U72" s="15">
        <v>0</v>
      </c>
      <c r="V72" s="15">
        <v>22113867</v>
      </c>
      <c r="W72" s="15">
        <v>5041554</v>
      </c>
      <c r="X72" s="15"/>
      <c r="Y72" s="2"/>
      <c r="Z72" s="2"/>
      <c r="AA72" s="2"/>
      <c r="AB72" s="15">
        <v>7229998</v>
      </c>
      <c r="AC72" s="15"/>
      <c r="AD72" s="15">
        <v>5148</v>
      </c>
      <c r="AE72" s="18">
        <v>436452</v>
      </c>
      <c r="AF72" s="18">
        <f t="shared" si="0"/>
        <v>124135682</v>
      </c>
    </row>
    <row r="73" spans="1:32" s="16" customFormat="1" x14ac:dyDescent="0.15">
      <c r="A73" s="14">
        <v>39202</v>
      </c>
      <c r="B73" s="15">
        <v>62366590</v>
      </c>
      <c r="C73" s="15">
        <v>23844</v>
      </c>
      <c r="D73" s="15">
        <v>283821</v>
      </c>
      <c r="E73" s="15">
        <v>70236</v>
      </c>
      <c r="F73" s="15"/>
      <c r="G73" s="15">
        <v>608607</v>
      </c>
      <c r="H73" s="15"/>
      <c r="I73" s="15">
        <v>48566</v>
      </c>
      <c r="J73" s="15">
        <v>761591</v>
      </c>
      <c r="K73" s="15">
        <v>8783958</v>
      </c>
      <c r="L73" s="15">
        <v>679280</v>
      </c>
      <c r="N73" s="15"/>
      <c r="Q73" s="15">
        <v>18143706</v>
      </c>
      <c r="R73" s="15"/>
      <c r="S73" s="15"/>
      <c r="T73" s="15">
        <v>0</v>
      </c>
      <c r="U73" s="15">
        <v>0</v>
      </c>
      <c r="V73" s="15">
        <v>23332835</v>
      </c>
      <c r="W73" s="15">
        <v>5068175</v>
      </c>
      <c r="X73" s="15"/>
      <c r="Y73" s="2"/>
      <c r="Z73" s="2"/>
      <c r="AA73" s="2"/>
      <c r="AB73" s="15">
        <v>6877851</v>
      </c>
      <c r="AC73" s="15"/>
      <c r="AD73" s="15">
        <v>7080</v>
      </c>
      <c r="AE73" s="18">
        <v>523356</v>
      </c>
      <c r="AF73" s="18">
        <f t="shared" si="0"/>
        <v>127579496</v>
      </c>
    </row>
    <row r="74" spans="1:32" s="16" customFormat="1" x14ac:dyDescent="0.15">
      <c r="A74" s="14">
        <v>39233</v>
      </c>
      <c r="B74" s="15">
        <v>77048454</v>
      </c>
      <c r="C74" s="15">
        <v>25836</v>
      </c>
      <c r="D74" s="15">
        <v>394932</v>
      </c>
      <c r="E74" s="15">
        <v>83304</v>
      </c>
      <c r="F74" s="15"/>
      <c r="G74" s="15">
        <v>916465</v>
      </c>
      <c r="H74" s="15"/>
      <c r="I74" s="15">
        <v>68052</v>
      </c>
      <c r="J74" s="15">
        <v>891569</v>
      </c>
      <c r="K74" s="15">
        <v>10473551</v>
      </c>
      <c r="L74" s="15">
        <v>778601</v>
      </c>
      <c r="N74" s="15"/>
      <c r="Q74" s="15">
        <v>21620217</v>
      </c>
      <c r="R74" s="15"/>
      <c r="S74" s="15">
        <v>12</v>
      </c>
      <c r="T74" s="15">
        <v>0</v>
      </c>
      <c r="U74" s="15">
        <v>0</v>
      </c>
      <c r="V74" s="15">
        <v>29259357</v>
      </c>
      <c r="W74" s="15">
        <v>5966377</v>
      </c>
      <c r="X74" s="15"/>
      <c r="Y74" s="2"/>
      <c r="Z74" s="2"/>
      <c r="AA74" s="2"/>
      <c r="AB74" s="15">
        <v>8387517</v>
      </c>
      <c r="AC74" s="15"/>
      <c r="AD74" s="15">
        <v>6684</v>
      </c>
      <c r="AE74" s="18">
        <v>510672</v>
      </c>
      <c r="AF74" s="18">
        <f t="shared" ref="AF74:AF137" si="1">SUM(B74:C74,D74,E74,G74,I74,J74,K74:L74,N74,Q74,S74,T74:U74,V74,W74,Y74,AB74,AD74:AE74)</f>
        <v>156431600</v>
      </c>
    </row>
    <row r="75" spans="1:32" s="16" customFormat="1" x14ac:dyDescent="0.15">
      <c r="A75" s="14">
        <v>39263</v>
      </c>
      <c r="B75" s="15">
        <v>69054413</v>
      </c>
      <c r="C75" s="15">
        <v>22158</v>
      </c>
      <c r="D75" s="15">
        <v>325110</v>
      </c>
      <c r="E75" s="15">
        <v>62376</v>
      </c>
      <c r="F75" s="15"/>
      <c r="G75" s="15">
        <v>748071</v>
      </c>
      <c r="H75" s="15"/>
      <c r="I75" s="15">
        <v>46247</v>
      </c>
      <c r="J75" s="15">
        <v>720077</v>
      </c>
      <c r="K75" s="15">
        <v>9043467</v>
      </c>
      <c r="L75" s="15">
        <v>635575</v>
      </c>
      <c r="N75" s="15"/>
      <c r="Q75" s="15">
        <v>19919936</v>
      </c>
      <c r="R75" s="15"/>
      <c r="S75" s="15"/>
      <c r="T75" s="15">
        <v>0</v>
      </c>
      <c r="U75" s="15">
        <v>0</v>
      </c>
      <c r="V75" s="15">
        <v>26785934</v>
      </c>
      <c r="W75" s="15">
        <v>4753235</v>
      </c>
      <c r="X75" s="15"/>
      <c r="Y75" s="2"/>
      <c r="Z75" s="2"/>
      <c r="AA75" s="2"/>
      <c r="AB75" s="15">
        <v>6867846</v>
      </c>
      <c r="AC75" s="15"/>
      <c r="AD75" s="15">
        <v>2693</v>
      </c>
      <c r="AE75" s="18">
        <v>553092</v>
      </c>
      <c r="AF75" s="18">
        <f t="shared" si="1"/>
        <v>139540230</v>
      </c>
    </row>
    <row r="76" spans="1:32" s="16" customFormat="1" x14ac:dyDescent="0.15">
      <c r="A76" s="14">
        <v>39294</v>
      </c>
      <c r="B76" s="15">
        <v>80002227</v>
      </c>
      <c r="C76" s="15">
        <v>26917</v>
      </c>
      <c r="D76" s="15">
        <v>383937</v>
      </c>
      <c r="E76" s="15">
        <v>72834</v>
      </c>
      <c r="F76" s="15"/>
      <c r="G76" s="15">
        <v>783256</v>
      </c>
      <c r="H76" s="15"/>
      <c r="I76" s="15">
        <v>50280</v>
      </c>
      <c r="J76" s="15">
        <v>825229</v>
      </c>
      <c r="K76" s="15">
        <v>11293177</v>
      </c>
      <c r="L76" s="15">
        <v>738571</v>
      </c>
      <c r="N76" s="15"/>
      <c r="Q76" s="15">
        <v>22166439</v>
      </c>
      <c r="R76" s="15"/>
      <c r="S76" s="15"/>
      <c r="T76" s="15">
        <v>0</v>
      </c>
      <c r="U76" s="15">
        <v>0</v>
      </c>
      <c r="V76" s="15">
        <v>35077053</v>
      </c>
      <c r="W76" s="15">
        <v>5478701</v>
      </c>
      <c r="X76" s="15"/>
      <c r="Y76" s="2"/>
      <c r="Z76" s="2"/>
      <c r="AA76" s="2"/>
      <c r="AB76" s="15">
        <v>6964161</v>
      </c>
      <c r="AC76" s="15"/>
      <c r="AD76" s="15">
        <v>8872</v>
      </c>
      <c r="AE76" s="18">
        <v>619152</v>
      </c>
      <c r="AF76" s="18">
        <f t="shared" si="1"/>
        <v>164490806</v>
      </c>
    </row>
    <row r="77" spans="1:32" s="16" customFormat="1" x14ac:dyDescent="0.15">
      <c r="A77" s="14">
        <v>39325</v>
      </c>
      <c r="B77" s="15">
        <v>76664191</v>
      </c>
      <c r="C77" s="15">
        <v>25007</v>
      </c>
      <c r="D77" s="15">
        <v>356587</v>
      </c>
      <c r="E77" s="15">
        <v>60999</v>
      </c>
      <c r="F77" s="15"/>
      <c r="G77" s="15">
        <v>578171</v>
      </c>
      <c r="H77" s="15"/>
      <c r="I77" s="15">
        <v>46951</v>
      </c>
      <c r="J77" s="15">
        <v>699658</v>
      </c>
      <c r="K77" s="15">
        <v>10343370</v>
      </c>
      <c r="L77" s="15">
        <v>660446</v>
      </c>
      <c r="N77" s="15"/>
      <c r="Q77" s="15">
        <v>21417322</v>
      </c>
      <c r="R77" s="15"/>
      <c r="S77" s="15">
        <v>24</v>
      </c>
      <c r="T77" s="15">
        <v>0</v>
      </c>
      <c r="U77" s="15">
        <v>0</v>
      </c>
      <c r="V77" s="15">
        <v>33242017</v>
      </c>
      <c r="W77" s="15">
        <v>4879953</v>
      </c>
      <c r="X77" s="15"/>
      <c r="Y77" s="2"/>
      <c r="Z77" s="2"/>
      <c r="AA77" s="2"/>
      <c r="AB77" s="15">
        <v>5055833</v>
      </c>
      <c r="AC77" s="15"/>
      <c r="AD77" s="15">
        <v>4829</v>
      </c>
      <c r="AE77" s="18">
        <v>627276</v>
      </c>
      <c r="AF77" s="18">
        <f t="shared" si="1"/>
        <v>154662634</v>
      </c>
    </row>
    <row r="78" spans="1:32" s="16" customFormat="1" x14ac:dyDescent="0.15">
      <c r="A78" s="14">
        <v>39355</v>
      </c>
      <c r="B78" s="15">
        <v>63162483</v>
      </c>
      <c r="C78" s="15">
        <v>23388</v>
      </c>
      <c r="D78" s="15">
        <v>308140</v>
      </c>
      <c r="E78" s="15">
        <v>58532</v>
      </c>
      <c r="F78" s="15"/>
      <c r="G78" s="15">
        <v>568333</v>
      </c>
      <c r="H78" s="15"/>
      <c r="I78" s="15">
        <v>38108</v>
      </c>
      <c r="J78" s="15">
        <v>626270</v>
      </c>
      <c r="K78" s="15">
        <v>9327245</v>
      </c>
      <c r="L78" s="15">
        <v>622291</v>
      </c>
      <c r="N78" s="15"/>
      <c r="Q78" s="15">
        <v>17962181</v>
      </c>
      <c r="R78" s="15"/>
      <c r="S78" s="15">
        <v>12</v>
      </c>
      <c r="T78" s="15">
        <v>0</v>
      </c>
      <c r="U78" s="15">
        <v>0</v>
      </c>
      <c r="V78" s="15">
        <v>27658897</v>
      </c>
      <c r="W78" s="15">
        <v>4221696</v>
      </c>
      <c r="X78" s="15"/>
      <c r="Y78" s="2"/>
      <c r="Z78" s="2"/>
      <c r="AA78" s="2"/>
      <c r="AB78" s="15">
        <v>5137657</v>
      </c>
      <c r="AC78" s="15"/>
      <c r="AD78" s="15">
        <v>6715</v>
      </c>
      <c r="AE78" s="18">
        <v>471984</v>
      </c>
      <c r="AF78" s="18">
        <f t="shared" si="1"/>
        <v>130193932</v>
      </c>
    </row>
    <row r="79" spans="1:32" s="16" customFormat="1" x14ac:dyDescent="0.15">
      <c r="A79" s="14">
        <v>39386</v>
      </c>
      <c r="B79" s="15">
        <v>67419697</v>
      </c>
      <c r="C79" s="15">
        <v>25448</v>
      </c>
      <c r="D79" s="15">
        <v>307729</v>
      </c>
      <c r="E79" s="15">
        <v>69936</v>
      </c>
      <c r="F79" s="15"/>
      <c r="G79" s="15">
        <v>766092</v>
      </c>
      <c r="H79" s="15"/>
      <c r="I79" s="15">
        <v>45669</v>
      </c>
      <c r="J79" s="15">
        <v>690547</v>
      </c>
      <c r="K79" s="15">
        <v>9821484</v>
      </c>
      <c r="L79" s="15">
        <v>679892</v>
      </c>
      <c r="N79" s="15"/>
      <c r="Q79" s="15">
        <v>19519574</v>
      </c>
      <c r="R79" s="15"/>
      <c r="S79" s="15"/>
      <c r="T79" s="15">
        <v>0</v>
      </c>
      <c r="U79" s="15">
        <v>0</v>
      </c>
      <c r="V79" s="15">
        <v>28147322</v>
      </c>
      <c r="W79" s="15">
        <v>4576837</v>
      </c>
      <c r="X79" s="15"/>
      <c r="Y79" s="2"/>
      <c r="Z79" s="2"/>
      <c r="AA79" s="2"/>
      <c r="AB79" s="15">
        <v>6780085</v>
      </c>
      <c r="AC79" s="15"/>
      <c r="AD79" s="15">
        <v>4307</v>
      </c>
      <c r="AE79" s="18">
        <v>489264</v>
      </c>
      <c r="AF79" s="18">
        <f t="shared" si="1"/>
        <v>139343883</v>
      </c>
    </row>
    <row r="80" spans="1:32" s="16" customFormat="1" x14ac:dyDescent="0.15">
      <c r="A80" s="14">
        <v>39416</v>
      </c>
      <c r="B80" s="15">
        <v>52715128</v>
      </c>
      <c r="C80" s="15">
        <v>23376</v>
      </c>
      <c r="D80" s="15">
        <v>272412</v>
      </c>
      <c r="E80" s="15">
        <v>55392</v>
      </c>
      <c r="F80" s="15"/>
      <c r="G80" s="15">
        <v>661000</v>
      </c>
      <c r="H80" s="15"/>
      <c r="I80" s="15">
        <v>42270</v>
      </c>
      <c r="J80" s="15">
        <v>570685</v>
      </c>
      <c r="K80" s="15">
        <v>7632944</v>
      </c>
      <c r="L80" s="15">
        <v>562997</v>
      </c>
      <c r="N80" s="15"/>
      <c r="Q80" s="15">
        <v>16235246</v>
      </c>
      <c r="R80" s="15"/>
      <c r="S80" s="15"/>
      <c r="T80" s="15">
        <v>0</v>
      </c>
      <c r="U80" s="15">
        <v>0</v>
      </c>
      <c r="V80" s="15">
        <v>21363041</v>
      </c>
      <c r="W80" s="15">
        <v>3711918</v>
      </c>
      <c r="X80" s="15"/>
      <c r="Y80" s="2"/>
      <c r="Z80" s="2"/>
      <c r="AA80" s="2"/>
      <c r="AB80" s="15">
        <v>5797415</v>
      </c>
      <c r="AC80" s="15"/>
      <c r="AD80" s="15">
        <v>6321</v>
      </c>
      <c r="AE80" s="18">
        <v>323712</v>
      </c>
      <c r="AF80" s="18">
        <f t="shared" si="1"/>
        <v>109973857</v>
      </c>
    </row>
    <row r="81" spans="1:32" s="16" customFormat="1" x14ac:dyDescent="0.15">
      <c r="A81" s="14">
        <v>39447</v>
      </c>
      <c r="B81" s="15">
        <v>39510339</v>
      </c>
      <c r="C81" s="15">
        <v>17148</v>
      </c>
      <c r="D81" s="15">
        <v>201916</v>
      </c>
      <c r="E81" s="15">
        <v>44965</v>
      </c>
      <c r="F81" s="15"/>
      <c r="G81" s="15">
        <v>487218</v>
      </c>
      <c r="H81" s="15"/>
      <c r="I81" s="15">
        <v>29148</v>
      </c>
      <c r="J81" s="15">
        <v>460776</v>
      </c>
      <c r="K81" s="15">
        <v>6164513</v>
      </c>
      <c r="L81" s="15">
        <v>457681</v>
      </c>
      <c r="N81" s="15"/>
      <c r="Q81" s="15">
        <v>12720134</v>
      </c>
      <c r="R81" s="15"/>
      <c r="S81" s="15"/>
      <c r="T81" s="15">
        <v>0</v>
      </c>
      <c r="U81" s="15">
        <v>0</v>
      </c>
      <c r="V81" s="15">
        <v>15101218</v>
      </c>
      <c r="W81" s="15">
        <v>2885062</v>
      </c>
      <c r="X81" s="15"/>
      <c r="Y81" s="2"/>
      <c r="Z81" s="2"/>
      <c r="AA81" s="2"/>
      <c r="AB81" s="15">
        <v>4660021</v>
      </c>
      <c r="AC81" s="15"/>
      <c r="AD81" s="15">
        <v>6122</v>
      </c>
      <c r="AE81" s="18">
        <v>290844</v>
      </c>
      <c r="AF81" s="18">
        <f t="shared" si="1"/>
        <v>83037105</v>
      </c>
    </row>
    <row r="82" spans="1:32" s="16" customFormat="1" x14ac:dyDescent="0.15">
      <c r="A82" s="14">
        <v>39478</v>
      </c>
      <c r="B82" s="15">
        <v>56165982</v>
      </c>
      <c r="C82" s="15">
        <v>23614</v>
      </c>
      <c r="D82" s="15">
        <v>277909</v>
      </c>
      <c r="E82" s="15">
        <v>60258</v>
      </c>
      <c r="F82" s="15"/>
      <c r="G82" s="15">
        <v>626957</v>
      </c>
      <c r="H82" s="15"/>
      <c r="I82" s="15">
        <v>41608</v>
      </c>
      <c r="J82" s="15">
        <v>652448</v>
      </c>
      <c r="K82" s="15">
        <v>8390705</v>
      </c>
      <c r="L82" s="15">
        <v>632291</v>
      </c>
      <c r="N82" s="15"/>
      <c r="Q82" s="15">
        <v>16571370</v>
      </c>
      <c r="R82" s="15"/>
      <c r="S82" s="15"/>
      <c r="T82" s="15">
        <v>0</v>
      </c>
      <c r="U82" s="15">
        <v>0</v>
      </c>
      <c r="V82" s="15">
        <v>20176662</v>
      </c>
      <c r="W82" s="15">
        <v>4513066</v>
      </c>
      <c r="X82" s="15"/>
      <c r="Y82" s="2"/>
      <c r="Z82" s="2"/>
      <c r="AA82" s="2"/>
      <c r="AB82" s="15">
        <v>5480571</v>
      </c>
      <c r="AC82" s="15"/>
      <c r="AD82" s="15">
        <v>7464</v>
      </c>
      <c r="AE82" s="18">
        <v>393732</v>
      </c>
      <c r="AF82" s="18">
        <f t="shared" si="1"/>
        <v>114014637</v>
      </c>
    </row>
    <row r="83" spans="1:32" s="16" customFormat="1" x14ac:dyDescent="0.15">
      <c r="A83" s="14">
        <v>39507</v>
      </c>
      <c r="B83" s="15">
        <v>46979078</v>
      </c>
      <c r="C83" s="15">
        <v>19788</v>
      </c>
      <c r="D83" s="15">
        <v>252243</v>
      </c>
      <c r="E83" s="15">
        <v>53112</v>
      </c>
      <c r="F83" s="15"/>
      <c r="G83" s="15">
        <v>529514</v>
      </c>
      <c r="H83" s="15"/>
      <c r="I83" s="15">
        <v>37313</v>
      </c>
      <c r="J83" s="15">
        <v>590615</v>
      </c>
      <c r="K83" s="15">
        <v>6521727</v>
      </c>
      <c r="L83" s="15">
        <v>533756</v>
      </c>
      <c r="N83" s="15"/>
      <c r="Q83" s="15">
        <v>14438825</v>
      </c>
      <c r="R83" s="15"/>
      <c r="S83" s="15">
        <v>84</v>
      </c>
      <c r="T83" s="15">
        <v>0</v>
      </c>
      <c r="U83" s="15">
        <v>0</v>
      </c>
      <c r="V83" s="15">
        <v>17454923</v>
      </c>
      <c r="W83" s="15">
        <v>3666203</v>
      </c>
      <c r="X83" s="15"/>
      <c r="Y83" s="2"/>
      <c r="Z83" s="2"/>
      <c r="AA83" s="2"/>
      <c r="AB83" s="15">
        <v>5149948</v>
      </c>
      <c r="AC83" s="15"/>
      <c r="AD83" s="15">
        <v>8316</v>
      </c>
      <c r="AE83" s="18">
        <v>322560</v>
      </c>
      <c r="AF83" s="18">
        <f t="shared" si="1"/>
        <v>96558005</v>
      </c>
    </row>
    <row r="84" spans="1:32" s="16" customFormat="1" x14ac:dyDescent="0.15">
      <c r="A84" s="14">
        <v>39538</v>
      </c>
      <c r="B84" s="15">
        <v>59076849</v>
      </c>
      <c r="C84" s="15">
        <v>24888</v>
      </c>
      <c r="D84" s="15">
        <v>337685</v>
      </c>
      <c r="E84" s="15">
        <v>65160</v>
      </c>
      <c r="F84" s="15"/>
      <c r="G84" s="15">
        <v>793128</v>
      </c>
      <c r="H84" s="15"/>
      <c r="I84" s="15">
        <v>54892</v>
      </c>
      <c r="J84" s="15">
        <v>775437</v>
      </c>
      <c r="K84" s="15">
        <v>8210090</v>
      </c>
      <c r="L84" s="15">
        <v>645896</v>
      </c>
      <c r="N84" s="15"/>
      <c r="Q84" s="15">
        <v>16394492</v>
      </c>
      <c r="R84" s="15"/>
      <c r="S84" s="15">
        <v>12</v>
      </c>
      <c r="T84" s="15">
        <v>0</v>
      </c>
      <c r="U84" s="15">
        <v>0</v>
      </c>
      <c r="V84" s="15">
        <v>24535240</v>
      </c>
      <c r="W84" s="15">
        <v>4844435</v>
      </c>
      <c r="X84" s="15"/>
      <c r="Y84" s="2"/>
      <c r="Z84" s="2"/>
      <c r="AA84" s="2"/>
      <c r="AB84" s="15">
        <v>6763251</v>
      </c>
      <c r="AC84" s="15"/>
      <c r="AD84" s="15">
        <v>13907</v>
      </c>
      <c r="AE84" s="18">
        <v>359844</v>
      </c>
      <c r="AF84" s="18">
        <f t="shared" si="1"/>
        <v>122895206</v>
      </c>
    </row>
    <row r="85" spans="1:32" s="16" customFormat="1" x14ac:dyDescent="0.15">
      <c r="A85" s="14">
        <v>39568</v>
      </c>
      <c r="B85" s="15">
        <v>64581706</v>
      </c>
      <c r="C85" s="15">
        <v>26448</v>
      </c>
      <c r="D85" s="15">
        <v>363004</v>
      </c>
      <c r="E85" s="15">
        <v>73611</v>
      </c>
      <c r="F85" s="15"/>
      <c r="G85" s="15">
        <v>786838</v>
      </c>
      <c r="H85" s="15"/>
      <c r="I85" s="15">
        <v>45121</v>
      </c>
      <c r="J85" s="15">
        <v>806594</v>
      </c>
      <c r="K85" s="15">
        <v>8490740</v>
      </c>
      <c r="L85" s="15">
        <v>655088</v>
      </c>
      <c r="N85" s="15"/>
      <c r="Q85" s="15">
        <v>18710531</v>
      </c>
      <c r="R85" s="15"/>
      <c r="S85" s="15">
        <v>12</v>
      </c>
      <c r="T85" s="15">
        <v>0</v>
      </c>
      <c r="U85" s="15">
        <v>0</v>
      </c>
      <c r="V85" s="15">
        <v>26083561</v>
      </c>
      <c r="W85" s="15">
        <v>4994800</v>
      </c>
      <c r="X85" s="15"/>
      <c r="Y85" s="2"/>
      <c r="Z85" s="2"/>
      <c r="AA85" s="2"/>
      <c r="AB85" s="15">
        <v>6522181</v>
      </c>
      <c r="AC85" s="15"/>
      <c r="AD85" s="15">
        <v>20689</v>
      </c>
      <c r="AE85" s="18">
        <v>425820</v>
      </c>
      <c r="AF85" s="18">
        <f t="shared" si="1"/>
        <v>132586744</v>
      </c>
    </row>
    <row r="86" spans="1:32" s="16" customFormat="1" x14ac:dyDescent="0.15">
      <c r="A86" s="14">
        <v>39599</v>
      </c>
      <c r="B86" s="15">
        <v>72794724</v>
      </c>
      <c r="C86" s="15">
        <v>26412</v>
      </c>
      <c r="D86" s="15">
        <v>393755</v>
      </c>
      <c r="E86" s="15">
        <v>78240</v>
      </c>
      <c r="F86" s="15"/>
      <c r="G86" s="15">
        <v>886248</v>
      </c>
      <c r="H86" s="15"/>
      <c r="I86" s="15">
        <v>56748</v>
      </c>
      <c r="J86" s="15">
        <v>891113</v>
      </c>
      <c r="K86" s="15">
        <v>9053251</v>
      </c>
      <c r="L86" s="15">
        <v>683822</v>
      </c>
      <c r="N86" s="15"/>
      <c r="Q86" s="15">
        <v>20289197</v>
      </c>
      <c r="R86" s="15"/>
      <c r="S86" s="15"/>
      <c r="T86" s="15">
        <v>0</v>
      </c>
      <c r="U86" s="15">
        <v>0</v>
      </c>
      <c r="V86" s="15">
        <v>29694646</v>
      </c>
      <c r="W86" s="15">
        <v>5420590</v>
      </c>
      <c r="X86" s="15"/>
      <c r="Y86" s="2"/>
      <c r="Z86" s="2"/>
      <c r="AA86" s="2"/>
      <c r="AB86" s="15">
        <v>7208781</v>
      </c>
      <c r="AC86" s="15"/>
      <c r="AD86" s="15">
        <v>22234</v>
      </c>
      <c r="AE86" s="18">
        <v>470940</v>
      </c>
      <c r="AF86" s="18">
        <f t="shared" si="1"/>
        <v>147970701</v>
      </c>
    </row>
    <row r="87" spans="1:32" s="16" customFormat="1" x14ac:dyDescent="0.15">
      <c r="A87" s="14">
        <v>39629</v>
      </c>
      <c r="B87" s="15">
        <v>67108650</v>
      </c>
      <c r="C87" s="15">
        <v>25968</v>
      </c>
      <c r="D87" s="15">
        <v>371531</v>
      </c>
      <c r="E87" s="15">
        <v>67260</v>
      </c>
      <c r="F87" s="15"/>
      <c r="G87" s="15">
        <v>912096</v>
      </c>
      <c r="H87" s="15"/>
      <c r="I87" s="15">
        <v>55449</v>
      </c>
      <c r="J87" s="15">
        <v>800274</v>
      </c>
      <c r="K87" s="15">
        <v>8493251</v>
      </c>
      <c r="L87" s="15">
        <v>623081</v>
      </c>
      <c r="N87" s="15"/>
      <c r="Q87" s="15">
        <v>18251635</v>
      </c>
      <c r="R87" s="15"/>
      <c r="S87" s="15"/>
      <c r="T87" s="15">
        <v>0</v>
      </c>
      <c r="U87" s="15">
        <v>0</v>
      </c>
      <c r="V87" s="15">
        <v>28820494</v>
      </c>
      <c r="W87" s="15">
        <v>4838774</v>
      </c>
      <c r="X87" s="15"/>
      <c r="Y87" s="2"/>
      <c r="Z87" s="2"/>
      <c r="AA87" s="2"/>
      <c r="AB87" s="15">
        <v>6555584</v>
      </c>
      <c r="AC87" s="15"/>
      <c r="AD87" s="15">
        <v>20291</v>
      </c>
      <c r="AE87" s="18">
        <v>418980</v>
      </c>
      <c r="AF87" s="18">
        <f t="shared" si="1"/>
        <v>137363318</v>
      </c>
    </row>
    <row r="88" spans="1:32" s="16" customFormat="1" x14ac:dyDescent="0.15">
      <c r="A88" s="14">
        <v>39660</v>
      </c>
      <c r="B88" s="15">
        <v>85528203</v>
      </c>
      <c r="C88" s="15">
        <v>29808</v>
      </c>
      <c r="D88" s="15">
        <v>441383</v>
      </c>
      <c r="E88" s="15">
        <v>77112</v>
      </c>
      <c r="F88" s="15"/>
      <c r="G88" s="15">
        <v>874077</v>
      </c>
      <c r="H88" s="15"/>
      <c r="I88" s="15">
        <v>47935</v>
      </c>
      <c r="J88" s="15">
        <v>900104</v>
      </c>
      <c r="K88" s="15">
        <v>10657564</v>
      </c>
      <c r="L88" s="15">
        <v>732898</v>
      </c>
      <c r="N88" s="15"/>
      <c r="Q88" s="15">
        <v>23293796</v>
      </c>
      <c r="R88" s="15"/>
      <c r="S88" s="15"/>
      <c r="T88" s="15">
        <v>0</v>
      </c>
      <c r="U88" s="15">
        <v>0</v>
      </c>
      <c r="V88" s="15">
        <v>37865306</v>
      </c>
      <c r="W88" s="15">
        <v>5614530</v>
      </c>
      <c r="X88" s="15"/>
      <c r="Y88" s="2"/>
      <c r="Z88" s="2"/>
      <c r="AA88" s="2"/>
      <c r="AB88" s="15">
        <v>6552008</v>
      </c>
      <c r="AC88" s="15"/>
      <c r="AD88" s="15">
        <v>22755</v>
      </c>
      <c r="AE88" s="18">
        <v>631692</v>
      </c>
      <c r="AF88" s="18">
        <f t="shared" si="1"/>
        <v>173269171</v>
      </c>
    </row>
    <row r="89" spans="1:32" s="16" customFormat="1" x14ac:dyDescent="0.15">
      <c r="A89" s="14">
        <v>39691</v>
      </c>
      <c r="B89" s="15">
        <v>72538559</v>
      </c>
      <c r="C89" s="15">
        <v>24444</v>
      </c>
      <c r="D89" s="15">
        <v>334865</v>
      </c>
      <c r="E89" s="15">
        <v>62196</v>
      </c>
      <c r="F89" s="15"/>
      <c r="G89" s="15">
        <v>646744</v>
      </c>
      <c r="H89" s="15"/>
      <c r="I89" s="15">
        <v>46764</v>
      </c>
      <c r="J89" s="15">
        <v>709097</v>
      </c>
      <c r="K89" s="15">
        <v>8882897</v>
      </c>
      <c r="L89" s="15">
        <v>607559</v>
      </c>
      <c r="N89" s="15"/>
      <c r="Q89" s="15">
        <v>19636127</v>
      </c>
      <c r="R89" s="15"/>
      <c r="S89" s="15"/>
      <c r="T89" s="15">
        <v>0</v>
      </c>
      <c r="U89" s="15">
        <v>0</v>
      </c>
      <c r="V89" s="15">
        <v>32180042</v>
      </c>
      <c r="W89" s="15">
        <v>4537633</v>
      </c>
      <c r="X89" s="15"/>
      <c r="Y89" s="2"/>
      <c r="Z89" s="2"/>
      <c r="AA89" s="2"/>
      <c r="AB89" s="15">
        <v>4418013</v>
      </c>
      <c r="AC89" s="15"/>
      <c r="AD89" s="15">
        <v>14436</v>
      </c>
      <c r="AE89" s="18">
        <v>484944</v>
      </c>
      <c r="AF89" s="18">
        <f t="shared" si="1"/>
        <v>145124320</v>
      </c>
    </row>
    <row r="90" spans="1:32" s="16" customFormat="1" x14ac:dyDescent="0.15">
      <c r="A90" s="14">
        <v>39721</v>
      </c>
      <c r="B90" s="15">
        <v>71060248</v>
      </c>
      <c r="C90" s="15">
        <v>26856</v>
      </c>
      <c r="D90" s="15">
        <v>365568</v>
      </c>
      <c r="E90" s="15">
        <v>70476</v>
      </c>
      <c r="F90" s="15"/>
      <c r="G90" s="15">
        <v>702016</v>
      </c>
      <c r="H90" s="15"/>
      <c r="I90" s="15">
        <v>44182</v>
      </c>
      <c r="J90" s="15">
        <v>779719</v>
      </c>
      <c r="K90" s="15">
        <v>9665639</v>
      </c>
      <c r="L90" s="15">
        <v>692421</v>
      </c>
      <c r="N90" s="15"/>
      <c r="Q90" s="15">
        <v>19933809</v>
      </c>
      <c r="R90" s="15"/>
      <c r="S90" s="15">
        <v>12</v>
      </c>
      <c r="T90" s="15">
        <v>0</v>
      </c>
      <c r="U90" s="15">
        <v>0</v>
      </c>
      <c r="V90" s="15">
        <v>33896511</v>
      </c>
      <c r="W90" s="15">
        <v>4914720</v>
      </c>
      <c r="X90" s="15"/>
      <c r="Y90" s="2"/>
      <c r="Z90" s="2"/>
      <c r="AA90" s="2"/>
      <c r="AB90" s="15">
        <v>5457399</v>
      </c>
      <c r="AC90" s="15"/>
      <c r="AD90" s="15">
        <v>18161</v>
      </c>
      <c r="AE90" s="18">
        <v>469920</v>
      </c>
      <c r="AF90" s="18">
        <f t="shared" si="1"/>
        <v>148097657</v>
      </c>
    </row>
    <row r="91" spans="1:32" s="16" customFormat="1" x14ac:dyDescent="0.15">
      <c r="A91" s="14">
        <v>39752</v>
      </c>
      <c r="B91" s="15">
        <v>61294515</v>
      </c>
      <c r="C91" s="15">
        <v>25514</v>
      </c>
      <c r="D91" s="15">
        <v>271474</v>
      </c>
      <c r="E91" s="15">
        <v>59221</v>
      </c>
      <c r="F91" s="15"/>
      <c r="G91" s="15">
        <v>633767</v>
      </c>
      <c r="H91" s="15"/>
      <c r="I91" s="15">
        <v>36217</v>
      </c>
      <c r="J91" s="15">
        <v>663061</v>
      </c>
      <c r="K91" s="15">
        <v>7811287</v>
      </c>
      <c r="L91" s="15">
        <v>601865</v>
      </c>
      <c r="N91" s="15"/>
      <c r="Q91" s="15">
        <v>19331766</v>
      </c>
      <c r="R91" s="15"/>
      <c r="S91" s="15"/>
      <c r="T91" s="15">
        <v>0</v>
      </c>
      <c r="U91" s="15">
        <v>0</v>
      </c>
      <c r="V91" s="15">
        <v>26265618</v>
      </c>
      <c r="W91" s="15">
        <v>4119910</v>
      </c>
      <c r="X91" s="15"/>
      <c r="Y91" s="2"/>
      <c r="Z91" s="2"/>
      <c r="AA91" s="2"/>
      <c r="AB91" s="15">
        <v>5160690</v>
      </c>
      <c r="AC91" s="15"/>
      <c r="AD91" s="15">
        <v>9688</v>
      </c>
      <c r="AE91" s="18">
        <v>444684</v>
      </c>
      <c r="AF91" s="18">
        <f t="shared" si="1"/>
        <v>126729277</v>
      </c>
    </row>
    <row r="92" spans="1:32" s="16" customFormat="1" x14ac:dyDescent="0.15">
      <c r="A92" s="14">
        <v>39782</v>
      </c>
      <c r="B92" s="15">
        <v>62238933</v>
      </c>
      <c r="C92" s="15">
        <v>27360</v>
      </c>
      <c r="D92" s="15">
        <v>360210</v>
      </c>
      <c r="E92" s="15">
        <v>61062</v>
      </c>
      <c r="F92" s="15"/>
      <c r="G92" s="15">
        <v>1198563</v>
      </c>
      <c r="H92" s="15"/>
      <c r="I92" s="15">
        <v>65902</v>
      </c>
      <c r="J92" s="15">
        <v>691125</v>
      </c>
      <c r="K92" s="15">
        <v>7900496</v>
      </c>
      <c r="L92" s="15">
        <v>625291</v>
      </c>
      <c r="N92" s="15"/>
      <c r="Q92" s="15">
        <v>16671729</v>
      </c>
      <c r="R92" s="15"/>
      <c r="S92" s="15"/>
      <c r="T92" s="15">
        <v>0</v>
      </c>
      <c r="U92" s="15">
        <v>0</v>
      </c>
      <c r="V92" s="15">
        <v>27326621</v>
      </c>
      <c r="W92" s="15">
        <v>4258844</v>
      </c>
      <c r="X92" s="15"/>
      <c r="Y92" s="2"/>
      <c r="Z92" s="2"/>
      <c r="AA92" s="2"/>
      <c r="AB92" s="15">
        <v>6795630</v>
      </c>
      <c r="AC92" s="15"/>
      <c r="AD92" s="15">
        <v>8500</v>
      </c>
      <c r="AE92" s="18">
        <v>370632</v>
      </c>
      <c r="AF92" s="18">
        <f t="shared" si="1"/>
        <v>128600898</v>
      </c>
    </row>
    <row r="93" spans="1:32" s="16" customFormat="1" x14ac:dyDescent="0.15">
      <c r="A93" s="14">
        <v>39813</v>
      </c>
      <c r="B93" s="15">
        <v>44714935</v>
      </c>
      <c r="C93" s="15">
        <v>20112</v>
      </c>
      <c r="D93" s="15">
        <v>230214</v>
      </c>
      <c r="E93" s="15">
        <v>46524</v>
      </c>
      <c r="F93" s="15"/>
      <c r="G93" s="15">
        <v>902439</v>
      </c>
      <c r="H93" s="15"/>
      <c r="I93" s="15">
        <v>42953</v>
      </c>
      <c r="J93" s="15">
        <v>538445</v>
      </c>
      <c r="K93" s="15">
        <v>5790134</v>
      </c>
      <c r="L93" s="15">
        <v>470905</v>
      </c>
      <c r="N93" s="15"/>
      <c r="Q93" s="15">
        <v>13092018</v>
      </c>
      <c r="R93" s="15"/>
      <c r="S93" s="15"/>
      <c r="T93" s="15">
        <v>0</v>
      </c>
      <c r="U93" s="15">
        <v>0</v>
      </c>
      <c r="V93" s="15">
        <v>18097193</v>
      </c>
      <c r="W93" s="15">
        <v>3116614</v>
      </c>
      <c r="X93" s="15"/>
      <c r="Y93" s="2"/>
      <c r="Z93" s="2"/>
      <c r="AA93" s="2"/>
      <c r="AB93" s="15">
        <v>4905588</v>
      </c>
      <c r="AC93" s="15"/>
      <c r="AD93" s="15">
        <v>6013</v>
      </c>
      <c r="AE93" s="18">
        <v>263832</v>
      </c>
      <c r="AF93" s="18">
        <f t="shared" si="1"/>
        <v>92237919</v>
      </c>
    </row>
    <row r="94" spans="1:32" s="16" customFormat="1" x14ac:dyDescent="0.15">
      <c r="A94" s="14">
        <v>39844</v>
      </c>
      <c r="B94" s="15">
        <v>57424425</v>
      </c>
      <c r="C94" s="15">
        <v>26544</v>
      </c>
      <c r="D94" s="15">
        <v>285034</v>
      </c>
      <c r="E94" s="15">
        <v>58609</v>
      </c>
      <c r="F94" s="15"/>
      <c r="G94" s="15">
        <v>795469</v>
      </c>
      <c r="H94" s="15"/>
      <c r="I94" s="15">
        <v>44669</v>
      </c>
      <c r="J94" s="15">
        <v>737142</v>
      </c>
      <c r="K94" s="15">
        <v>7625997</v>
      </c>
      <c r="L94" s="15">
        <v>623616</v>
      </c>
      <c r="N94" s="15"/>
      <c r="Q94" s="15">
        <v>16139949</v>
      </c>
      <c r="R94" s="15"/>
      <c r="S94" s="15">
        <v>12</v>
      </c>
      <c r="T94" s="15">
        <v>0</v>
      </c>
      <c r="U94" s="15">
        <v>0</v>
      </c>
      <c r="V94" s="15">
        <v>21223289</v>
      </c>
      <c r="W94" s="15">
        <v>4511880</v>
      </c>
      <c r="X94" s="15"/>
      <c r="Y94" s="2"/>
      <c r="Z94" s="2"/>
      <c r="AA94" s="2"/>
      <c r="AB94" s="15">
        <v>5399814</v>
      </c>
      <c r="AC94" s="15"/>
      <c r="AD94" s="15">
        <v>19283</v>
      </c>
      <c r="AE94" s="18">
        <v>370020</v>
      </c>
      <c r="AF94" s="18">
        <f t="shared" si="1"/>
        <v>115285752</v>
      </c>
    </row>
    <row r="95" spans="1:32" s="16" customFormat="1" x14ac:dyDescent="0.15">
      <c r="A95" s="14">
        <v>39872</v>
      </c>
      <c r="B95" s="15">
        <v>55508556</v>
      </c>
      <c r="C95" s="15">
        <v>25848</v>
      </c>
      <c r="D95" s="15">
        <v>305392</v>
      </c>
      <c r="E95" s="15">
        <v>61477</v>
      </c>
      <c r="F95" s="15"/>
      <c r="G95" s="15">
        <v>1014502</v>
      </c>
      <c r="H95" s="15"/>
      <c r="I95" s="15">
        <v>59669</v>
      </c>
      <c r="J95" s="15">
        <v>755490</v>
      </c>
      <c r="K95" s="15">
        <v>7091983</v>
      </c>
      <c r="L95" s="15">
        <v>590194</v>
      </c>
      <c r="N95" s="15"/>
      <c r="Q95" s="15">
        <v>15234156</v>
      </c>
      <c r="R95" s="15"/>
      <c r="S95" s="15">
        <v>24</v>
      </c>
      <c r="T95" s="15">
        <v>0</v>
      </c>
      <c r="U95" s="15">
        <v>0</v>
      </c>
      <c r="V95" s="15">
        <v>22257643</v>
      </c>
      <c r="W95" s="15">
        <v>4486485</v>
      </c>
      <c r="X95" s="15"/>
      <c r="Y95" s="2"/>
      <c r="Z95" s="2"/>
      <c r="AA95" s="2"/>
      <c r="AB95" s="15">
        <v>6113302</v>
      </c>
      <c r="AC95" s="15"/>
      <c r="AD95" s="15">
        <v>26573</v>
      </c>
      <c r="AE95" s="18">
        <v>361848</v>
      </c>
      <c r="AF95" s="18">
        <f t="shared" si="1"/>
        <v>113893142</v>
      </c>
    </row>
    <row r="96" spans="1:32" s="16" customFormat="1" x14ac:dyDescent="0.15">
      <c r="A96" s="14">
        <v>39903</v>
      </c>
      <c r="B96" s="15">
        <v>57542180</v>
      </c>
      <c r="C96" s="15">
        <v>27408</v>
      </c>
      <c r="D96" s="15">
        <v>288857</v>
      </c>
      <c r="E96" s="15">
        <v>60829</v>
      </c>
      <c r="F96" s="15"/>
      <c r="G96" s="15">
        <v>987345</v>
      </c>
      <c r="H96" s="15"/>
      <c r="I96" s="15">
        <v>58707</v>
      </c>
      <c r="J96" s="15">
        <v>825212</v>
      </c>
      <c r="K96" s="15">
        <v>7229508</v>
      </c>
      <c r="L96" s="15">
        <v>594281</v>
      </c>
      <c r="N96" s="15"/>
      <c r="Q96" s="15">
        <v>16243468</v>
      </c>
      <c r="R96" s="15"/>
      <c r="S96" s="15"/>
      <c r="T96" s="15">
        <v>0</v>
      </c>
      <c r="U96" s="15">
        <v>168</v>
      </c>
      <c r="V96" s="15">
        <v>23571695</v>
      </c>
      <c r="W96" s="15">
        <v>4638819</v>
      </c>
      <c r="X96" s="15"/>
      <c r="Y96" s="2"/>
      <c r="Z96" s="2"/>
      <c r="AA96" s="2"/>
      <c r="AB96" s="15">
        <v>6910146</v>
      </c>
      <c r="AC96" s="15"/>
      <c r="AD96" s="15">
        <v>13620</v>
      </c>
      <c r="AE96" s="18">
        <v>330600</v>
      </c>
      <c r="AF96" s="18">
        <f t="shared" si="1"/>
        <v>119322843</v>
      </c>
    </row>
    <row r="97" spans="1:32" s="16" customFormat="1" x14ac:dyDescent="0.15">
      <c r="A97" s="14">
        <v>39933</v>
      </c>
      <c r="B97" s="15">
        <v>79459652</v>
      </c>
      <c r="C97" s="15">
        <v>36158</v>
      </c>
      <c r="D97" s="15">
        <v>395062</v>
      </c>
      <c r="E97" s="15">
        <v>77064</v>
      </c>
      <c r="F97" s="15"/>
      <c r="G97" s="15">
        <v>1145458</v>
      </c>
      <c r="H97" s="15"/>
      <c r="I97" s="15">
        <v>80081</v>
      </c>
      <c r="J97" s="15">
        <v>1077019</v>
      </c>
      <c r="K97" s="15">
        <v>9534965</v>
      </c>
      <c r="L97" s="15">
        <v>763143</v>
      </c>
      <c r="N97" s="15"/>
      <c r="Q97" s="15">
        <v>19984264</v>
      </c>
      <c r="R97" s="15"/>
      <c r="S97" s="15">
        <v>12</v>
      </c>
      <c r="T97" s="15">
        <v>1200</v>
      </c>
      <c r="U97" s="15">
        <v>36</v>
      </c>
      <c r="V97" s="15">
        <v>33347358</v>
      </c>
      <c r="W97" s="15">
        <v>6502288</v>
      </c>
      <c r="X97" s="15"/>
      <c r="Y97" s="2"/>
      <c r="Z97" s="2"/>
      <c r="AA97" s="2"/>
      <c r="AB97" s="15">
        <v>8694357</v>
      </c>
      <c r="AC97" s="15"/>
      <c r="AD97" s="15">
        <v>14449</v>
      </c>
      <c r="AE97" s="18">
        <v>455940</v>
      </c>
      <c r="AF97" s="18">
        <f t="shared" si="1"/>
        <v>161568506</v>
      </c>
    </row>
    <row r="98" spans="1:32" s="16" customFormat="1" x14ac:dyDescent="0.15">
      <c r="A98" s="14">
        <v>39964</v>
      </c>
      <c r="B98" s="15">
        <v>78230560</v>
      </c>
      <c r="C98" s="15">
        <v>34080</v>
      </c>
      <c r="D98" s="15">
        <v>389232</v>
      </c>
      <c r="E98" s="15">
        <v>72396</v>
      </c>
      <c r="F98" s="15"/>
      <c r="G98" s="15">
        <v>1155405</v>
      </c>
      <c r="H98" s="15"/>
      <c r="I98" s="15">
        <v>66990</v>
      </c>
      <c r="J98" s="15">
        <v>1017872</v>
      </c>
      <c r="K98" s="15">
        <v>8964991</v>
      </c>
      <c r="L98" s="15">
        <v>693870</v>
      </c>
      <c r="N98" s="15"/>
      <c r="Q98" s="15">
        <v>19346857</v>
      </c>
      <c r="R98" s="15"/>
      <c r="S98" s="15"/>
      <c r="T98" s="15">
        <v>1236</v>
      </c>
      <c r="U98" s="15">
        <v>1440</v>
      </c>
      <c r="V98" s="15">
        <v>32628932</v>
      </c>
      <c r="W98" s="15">
        <v>5942842</v>
      </c>
      <c r="X98" s="15"/>
      <c r="Y98" s="2"/>
      <c r="Z98" s="2"/>
      <c r="AA98" s="2"/>
      <c r="AB98" s="15">
        <v>8295105</v>
      </c>
      <c r="AC98" s="15"/>
      <c r="AD98" s="15">
        <v>14013</v>
      </c>
      <c r="AE98" s="18">
        <v>473424</v>
      </c>
      <c r="AF98" s="18">
        <f t="shared" si="1"/>
        <v>157329245</v>
      </c>
    </row>
    <row r="99" spans="1:32" s="16" customFormat="1" x14ac:dyDescent="0.15">
      <c r="A99" s="14">
        <v>39994</v>
      </c>
      <c r="B99" s="15">
        <v>83626538</v>
      </c>
      <c r="C99" s="15">
        <v>36621</v>
      </c>
      <c r="D99" s="15">
        <v>398537</v>
      </c>
      <c r="E99" s="15">
        <v>69920</v>
      </c>
      <c r="F99" s="15"/>
      <c r="G99" s="15">
        <v>1377479</v>
      </c>
      <c r="H99" s="15"/>
      <c r="I99" s="15">
        <v>392784</v>
      </c>
      <c r="J99" s="15">
        <v>1216433</v>
      </c>
      <c r="K99" s="15">
        <v>16149167</v>
      </c>
      <c r="L99" s="15">
        <v>696107</v>
      </c>
      <c r="N99" s="15"/>
      <c r="Q99" s="15">
        <v>12957375</v>
      </c>
      <c r="R99" s="15"/>
      <c r="S99" s="15"/>
      <c r="T99" s="15">
        <v>20244</v>
      </c>
      <c r="U99" s="15">
        <v>6540</v>
      </c>
      <c r="V99" s="15">
        <v>36234969</v>
      </c>
      <c r="W99" s="15">
        <v>5923645</v>
      </c>
      <c r="X99" s="15"/>
      <c r="Y99" s="2"/>
      <c r="Z99" s="2"/>
      <c r="AA99" s="2"/>
      <c r="AB99" s="15">
        <v>8683395</v>
      </c>
      <c r="AC99" s="15"/>
      <c r="AD99" s="15">
        <v>11370</v>
      </c>
      <c r="AE99" s="18">
        <v>434340</v>
      </c>
      <c r="AF99" s="18">
        <f t="shared" si="1"/>
        <v>168235464</v>
      </c>
    </row>
    <row r="100" spans="1:32" s="16" customFormat="1" x14ac:dyDescent="0.15">
      <c r="A100" s="14">
        <v>40025</v>
      </c>
      <c r="B100" s="15">
        <v>90701233</v>
      </c>
      <c r="C100" s="15">
        <v>37572</v>
      </c>
      <c r="D100" s="15">
        <v>450657</v>
      </c>
      <c r="E100" s="15">
        <v>73056</v>
      </c>
      <c r="F100" s="15"/>
      <c r="G100" s="15">
        <v>1366346</v>
      </c>
      <c r="H100" s="15"/>
      <c r="I100" s="15">
        <v>1075230</v>
      </c>
      <c r="J100" s="15">
        <v>1824939</v>
      </c>
      <c r="K100" s="15">
        <v>17766037</v>
      </c>
      <c r="L100" s="15">
        <v>736712</v>
      </c>
      <c r="N100" s="15"/>
      <c r="Q100" s="15">
        <v>15016684</v>
      </c>
      <c r="R100" s="15"/>
      <c r="S100" s="15">
        <v>300</v>
      </c>
      <c r="T100" s="15">
        <v>31200</v>
      </c>
      <c r="U100" s="15">
        <v>9492</v>
      </c>
      <c r="V100" s="15">
        <v>40846032</v>
      </c>
      <c r="W100" s="15">
        <v>6114476</v>
      </c>
      <c r="X100" s="15"/>
      <c r="Y100" s="2"/>
      <c r="Z100" s="2"/>
      <c r="AA100" s="2"/>
      <c r="AB100" s="15">
        <v>7816001</v>
      </c>
      <c r="AC100" s="15"/>
      <c r="AD100" s="15">
        <v>16852</v>
      </c>
      <c r="AE100" s="18">
        <v>505548</v>
      </c>
      <c r="AF100" s="18">
        <f t="shared" si="1"/>
        <v>184388367</v>
      </c>
    </row>
    <row r="101" spans="1:32" s="16" customFormat="1" x14ac:dyDescent="0.15">
      <c r="A101" s="14">
        <v>40056</v>
      </c>
      <c r="B101" s="15">
        <v>82922634</v>
      </c>
      <c r="C101" s="15">
        <v>35172</v>
      </c>
      <c r="D101" s="15">
        <v>388374</v>
      </c>
      <c r="E101" s="15">
        <v>59282</v>
      </c>
      <c r="F101" s="15"/>
      <c r="G101" s="15">
        <v>989118</v>
      </c>
      <c r="H101" s="15"/>
      <c r="I101" s="15">
        <v>1370307</v>
      </c>
      <c r="J101" s="15">
        <v>1901559</v>
      </c>
      <c r="K101" s="15">
        <v>15832150</v>
      </c>
      <c r="L101" s="15">
        <v>654714</v>
      </c>
      <c r="N101" s="15"/>
      <c r="Q101" s="15">
        <v>12433825</v>
      </c>
      <c r="R101" s="15"/>
      <c r="S101" s="15">
        <v>2</v>
      </c>
      <c r="T101" s="15">
        <v>35448</v>
      </c>
      <c r="U101" s="15">
        <v>6540</v>
      </c>
      <c r="V101" s="15">
        <v>37871886</v>
      </c>
      <c r="W101" s="15">
        <v>5327790</v>
      </c>
      <c r="X101" s="15"/>
      <c r="Y101" s="2"/>
      <c r="Z101" s="2"/>
      <c r="AA101" s="2"/>
      <c r="AB101" s="15">
        <v>5981607</v>
      </c>
      <c r="AC101" s="15"/>
      <c r="AD101" s="15">
        <v>38971</v>
      </c>
      <c r="AE101" s="18">
        <v>432912</v>
      </c>
      <c r="AF101" s="18">
        <f t="shared" si="1"/>
        <v>166282291</v>
      </c>
    </row>
    <row r="102" spans="1:32" s="16" customFormat="1" x14ac:dyDescent="0.15">
      <c r="A102" s="14">
        <v>40086</v>
      </c>
      <c r="B102" s="15">
        <v>82824888</v>
      </c>
      <c r="C102" s="15">
        <v>35916</v>
      </c>
      <c r="D102" s="15">
        <v>413230</v>
      </c>
      <c r="E102" s="15">
        <v>63195</v>
      </c>
      <c r="F102" s="15"/>
      <c r="G102" s="15">
        <v>1250195</v>
      </c>
      <c r="H102" s="15"/>
      <c r="I102" s="15">
        <v>1800836</v>
      </c>
      <c r="J102" s="15">
        <v>2208299</v>
      </c>
      <c r="K102" s="15">
        <v>16232498</v>
      </c>
      <c r="L102" s="15">
        <v>681120</v>
      </c>
      <c r="N102" s="15"/>
      <c r="Q102" s="15">
        <v>12933276</v>
      </c>
      <c r="R102" s="15"/>
      <c r="S102" s="15"/>
      <c r="T102" s="15">
        <v>38652</v>
      </c>
      <c r="U102" s="15">
        <v>9432</v>
      </c>
      <c r="V102" s="15">
        <v>37888712</v>
      </c>
      <c r="W102" s="15">
        <v>5368061</v>
      </c>
      <c r="X102" s="15"/>
      <c r="Y102" s="2"/>
      <c r="Z102" s="2"/>
      <c r="AA102" s="2"/>
      <c r="AB102" s="15">
        <v>7319008</v>
      </c>
      <c r="AC102" s="15"/>
      <c r="AD102" s="15">
        <v>24657</v>
      </c>
      <c r="AE102" s="18">
        <v>445740</v>
      </c>
      <c r="AF102" s="18">
        <f t="shared" si="1"/>
        <v>169537715</v>
      </c>
    </row>
    <row r="103" spans="1:32" s="16" customFormat="1" x14ac:dyDescent="0.15">
      <c r="A103" s="14">
        <v>40117</v>
      </c>
      <c r="B103" s="15">
        <v>66642389</v>
      </c>
      <c r="C103" s="15">
        <v>35808</v>
      </c>
      <c r="D103" s="15">
        <v>343669</v>
      </c>
      <c r="E103" s="15">
        <v>56844</v>
      </c>
      <c r="F103" s="15"/>
      <c r="G103" s="15">
        <v>1189275</v>
      </c>
      <c r="H103" s="15"/>
      <c r="I103" s="15">
        <v>2079213</v>
      </c>
      <c r="J103" s="15">
        <v>2058793</v>
      </c>
      <c r="K103" s="15">
        <v>12934184</v>
      </c>
      <c r="L103" s="15">
        <v>591951</v>
      </c>
      <c r="N103" s="15"/>
      <c r="Q103" s="15">
        <v>11440716</v>
      </c>
      <c r="R103" s="15"/>
      <c r="S103" s="15"/>
      <c r="T103" s="15">
        <v>37464</v>
      </c>
      <c r="U103" s="15">
        <v>8016</v>
      </c>
      <c r="V103" s="15">
        <v>29794242</v>
      </c>
      <c r="W103" s="15">
        <v>4585863</v>
      </c>
      <c r="X103" s="15"/>
      <c r="Y103" s="2"/>
      <c r="Z103" s="2"/>
      <c r="AA103" s="2"/>
      <c r="AB103" s="15">
        <v>7292172</v>
      </c>
      <c r="AC103" s="15"/>
      <c r="AD103" s="15">
        <v>23629</v>
      </c>
      <c r="AE103" s="18">
        <v>377244</v>
      </c>
      <c r="AF103" s="18">
        <f t="shared" si="1"/>
        <v>139491472</v>
      </c>
    </row>
    <row r="104" spans="1:32" s="16" customFormat="1" x14ac:dyDescent="0.15">
      <c r="A104" s="14">
        <v>40147</v>
      </c>
      <c r="B104" s="15">
        <v>63539373</v>
      </c>
      <c r="C104" s="15">
        <v>32412</v>
      </c>
      <c r="D104" s="15">
        <v>354230</v>
      </c>
      <c r="E104" s="15">
        <v>61375</v>
      </c>
      <c r="F104" s="15"/>
      <c r="G104" s="15">
        <v>1481576</v>
      </c>
      <c r="H104" s="15"/>
      <c r="I104" s="15">
        <v>2316803</v>
      </c>
      <c r="J104" s="15">
        <v>2263481</v>
      </c>
      <c r="K104" s="15">
        <v>12135837</v>
      </c>
      <c r="L104" s="15">
        <v>586981</v>
      </c>
      <c r="N104" s="15"/>
      <c r="Q104" s="15">
        <v>10451628</v>
      </c>
      <c r="R104" s="15"/>
      <c r="S104" s="15"/>
      <c r="T104" s="15">
        <v>37644</v>
      </c>
      <c r="U104" s="15">
        <v>7116</v>
      </c>
      <c r="V104" s="15">
        <v>27548525</v>
      </c>
      <c r="W104" s="15">
        <v>4616273</v>
      </c>
      <c r="X104" s="15"/>
      <c r="Y104" s="2"/>
      <c r="Z104" s="2"/>
      <c r="AA104" s="2"/>
      <c r="AB104" s="15">
        <v>7407836</v>
      </c>
      <c r="AC104" s="15"/>
      <c r="AD104" s="15">
        <v>19704</v>
      </c>
      <c r="AE104" s="18">
        <v>302076</v>
      </c>
      <c r="AF104" s="18">
        <f t="shared" si="1"/>
        <v>133162870</v>
      </c>
    </row>
    <row r="105" spans="1:32" s="16" customFormat="1" x14ac:dyDescent="0.15">
      <c r="A105" s="14">
        <v>40178</v>
      </c>
      <c r="B105" s="15">
        <v>45934235</v>
      </c>
      <c r="C105" s="15">
        <v>25273</v>
      </c>
      <c r="D105" s="15">
        <v>232821</v>
      </c>
      <c r="E105" s="15">
        <v>43044</v>
      </c>
      <c r="F105" s="15"/>
      <c r="G105" s="15">
        <v>1126786</v>
      </c>
      <c r="H105" s="15"/>
      <c r="I105" s="15">
        <v>2003603</v>
      </c>
      <c r="J105" s="15">
        <v>1799112</v>
      </c>
      <c r="K105" s="15">
        <v>9190863</v>
      </c>
      <c r="L105" s="15">
        <v>469494</v>
      </c>
      <c r="N105" s="15"/>
      <c r="Q105" s="15">
        <v>9003936</v>
      </c>
      <c r="R105" s="15"/>
      <c r="S105" s="15"/>
      <c r="T105" s="15">
        <v>9588</v>
      </c>
      <c r="U105" s="15">
        <v>3624</v>
      </c>
      <c r="V105" s="15">
        <v>18591567</v>
      </c>
      <c r="W105" s="15">
        <v>3447170</v>
      </c>
      <c r="X105" s="15"/>
      <c r="Y105" s="2"/>
      <c r="Z105" s="2"/>
      <c r="AA105" s="2"/>
      <c r="AB105" s="15">
        <v>5707168</v>
      </c>
      <c r="AC105" s="15"/>
      <c r="AD105" s="15">
        <v>18817</v>
      </c>
      <c r="AE105" s="18">
        <v>256440</v>
      </c>
      <c r="AF105" s="18">
        <f t="shared" si="1"/>
        <v>97863541</v>
      </c>
    </row>
    <row r="106" spans="1:32" s="16" customFormat="1" x14ac:dyDescent="0.15">
      <c r="A106" s="14">
        <v>40209</v>
      </c>
      <c r="B106" s="15">
        <v>65015307</v>
      </c>
      <c r="C106" s="15">
        <v>33264</v>
      </c>
      <c r="D106" s="15">
        <v>320995</v>
      </c>
      <c r="E106" s="15">
        <v>58248</v>
      </c>
      <c r="F106" s="15"/>
      <c r="G106" s="15">
        <v>1408913</v>
      </c>
      <c r="H106" s="15"/>
      <c r="I106" s="15">
        <v>2508977</v>
      </c>
      <c r="J106" s="15">
        <v>2570386</v>
      </c>
      <c r="K106" s="15">
        <v>12618222</v>
      </c>
      <c r="L106" s="15">
        <v>651157</v>
      </c>
      <c r="N106" s="15">
        <v>4500204</v>
      </c>
      <c r="Q106" s="15">
        <v>10546322</v>
      </c>
      <c r="R106" s="15"/>
      <c r="S106" s="15"/>
      <c r="T106" s="15">
        <v>347004</v>
      </c>
      <c r="U106" s="15">
        <v>10080</v>
      </c>
      <c r="V106" s="15">
        <v>24494643</v>
      </c>
      <c r="W106" s="15">
        <v>5364891</v>
      </c>
      <c r="X106" s="15"/>
      <c r="Y106" s="2"/>
      <c r="Z106" s="2"/>
      <c r="AA106" s="2"/>
      <c r="AB106" s="15">
        <v>6874608</v>
      </c>
      <c r="AC106" s="15"/>
      <c r="AD106" s="15">
        <v>19880</v>
      </c>
      <c r="AE106" s="18">
        <v>363096</v>
      </c>
      <c r="AF106" s="18">
        <f t="shared" si="1"/>
        <v>137706197</v>
      </c>
    </row>
    <row r="107" spans="1:32" s="16" customFormat="1" x14ac:dyDescent="0.15">
      <c r="A107" s="14">
        <v>40237</v>
      </c>
      <c r="B107" s="15">
        <v>53073814</v>
      </c>
      <c r="C107" s="15">
        <v>28668</v>
      </c>
      <c r="D107" s="15">
        <v>279416</v>
      </c>
      <c r="E107" s="15">
        <v>48636</v>
      </c>
      <c r="F107" s="15"/>
      <c r="G107" s="15">
        <v>1427310</v>
      </c>
      <c r="H107" s="15"/>
      <c r="I107" s="15">
        <v>2337649</v>
      </c>
      <c r="J107" s="15">
        <v>2128186</v>
      </c>
      <c r="K107" s="15">
        <v>9999458</v>
      </c>
      <c r="L107" s="15">
        <v>536568</v>
      </c>
      <c r="N107" s="15">
        <v>3887293</v>
      </c>
      <c r="Q107" s="15">
        <v>9094248</v>
      </c>
      <c r="R107" s="15"/>
      <c r="S107" s="15"/>
      <c r="T107" s="15">
        <v>666312</v>
      </c>
      <c r="U107" s="15">
        <v>22605</v>
      </c>
      <c r="V107" s="15">
        <v>21349422</v>
      </c>
      <c r="W107" s="15">
        <v>4385271</v>
      </c>
      <c r="X107" s="15"/>
      <c r="Y107" s="2"/>
      <c r="Z107" s="2"/>
      <c r="AA107" s="2"/>
      <c r="AB107" s="15">
        <v>6443111</v>
      </c>
      <c r="AC107" s="15"/>
      <c r="AD107" s="15">
        <v>19899</v>
      </c>
      <c r="AE107" s="18">
        <v>280896</v>
      </c>
      <c r="AF107" s="18">
        <f t="shared" si="1"/>
        <v>116008762</v>
      </c>
    </row>
    <row r="108" spans="1:32" s="16" customFormat="1" x14ac:dyDescent="0.15">
      <c r="A108" s="14">
        <v>40268</v>
      </c>
      <c r="B108" s="15">
        <v>75374725</v>
      </c>
      <c r="C108" s="15">
        <v>36166</v>
      </c>
      <c r="D108" s="15">
        <v>340686</v>
      </c>
      <c r="E108" s="15">
        <v>60744</v>
      </c>
      <c r="F108" s="15"/>
      <c r="G108" s="15">
        <v>1604747</v>
      </c>
      <c r="H108" s="15"/>
      <c r="I108" s="15">
        <v>3170138</v>
      </c>
      <c r="J108" s="15">
        <v>2910328</v>
      </c>
      <c r="K108" s="15">
        <v>14026095</v>
      </c>
      <c r="L108" s="15">
        <v>709928</v>
      </c>
      <c r="N108" s="15">
        <v>5584506</v>
      </c>
      <c r="Q108" s="15">
        <v>12569796</v>
      </c>
      <c r="R108" s="15"/>
      <c r="S108" s="15"/>
      <c r="T108" s="15">
        <v>994129</v>
      </c>
      <c r="U108" s="15">
        <v>37080</v>
      </c>
      <c r="V108" s="15">
        <v>31330786</v>
      </c>
      <c r="W108" s="15">
        <v>5977304</v>
      </c>
      <c r="X108" s="15"/>
      <c r="Y108" s="2"/>
      <c r="Z108" s="2"/>
      <c r="AA108" s="2"/>
      <c r="AB108" s="15">
        <v>9454177</v>
      </c>
      <c r="AC108" s="15"/>
      <c r="AD108" s="15">
        <v>29980</v>
      </c>
      <c r="AE108" s="18">
        <v>376920</v>
      </c>
      <c r="AF108" s="18">
        <f t="shared" si="1"/>
        <v>164588235</v>
      </c>
    </row>
    <row r="109" spans="1:32" s="16" customFormat="1" x14ac:dyDescent="0.15">
      <c r="A109" s="14">
        <v>40298</v>
      </c>
      <c r="B109" s="15">
        <v>74452090</v>
      </c>
      <c r="C109" s="15">
        <v>35618</v>
      </c>
      <c r="D109" s="15">
        <v>384908</v>
      </c>
      <c r="E109" s="15">
        <v>64140</v>
      </c>
      <c r="F109" s="15"/>
      <c r="G109" s="15">
        <v>1531366</v>
      </c>
      <c r="H109" s="15"/>
      <c r="I109" s="15">
        <v>2864487</v>
      </c>
      <c r="J109" s="15">
        <v>2751645</v>
      </c>
      <c r="K109" s="15">
        <v>13973927</v>
      </c>
      <c r="L109" s="15">
        <v>686817</v>
      </c>
      <c r="N109" s="15">
        <v>5255266</v>
      </c>
      <c r="Q109" s="15">
        <v>12386268</v>
      </c>
      <c r="R109" s="15"/>
      <c r="S109" s="15"/>
      <c r="T109" s="15">
        <v>962333</v>
      </c>
      <c r="U109" s="15">
        <v>44011</v>
      </c>
      <c r="V109" s="15">
        <v>30897924</v>
      </c>
      <c r="W109" s="15">
        <v>5783422</v>
      </c>
      <c r="X109" s="15"/>
      <c r="Y109" s="2"/>
      <c r="Z109" s="2"/>
      <c r="AA109" s="2"/>
      <c r="AB109" s="15">
        <v>8536612</v>
      </c>
      <c r="AC109" s="15"/>
      <c r="AD109" s="15">
        <v>30257</v>
      </c>
      <c r="AE109" s="18">
        <v>386820</v>
      </c>
      <c r="AF109" s="18">
        <f t="shared" si="1"/>
        <v>161027911</v>
      </c>
    </row>
    <row r="110" spans="1:32" s="16" customFormat="1" x14ac:dyDescent="0.15">
      <c r="A110" s="14">
        <v>40329</v>
      </c>
      <c r="B110" s="15">
        <v>71630215</v>
      </c>
      <c r="C110" s="15">
        <v>32522</v>
      </c>
      <c r="D110" s="15">
        <v>337030</v>
      </c>
      <c r="E110" s="15">
        <v>58896</v>
      </c>
      <c r="F110" s="15"/>
      <c r="G110" s="15">
        <v>1645098</v>
      </c>
      <c r="H110" s="15"/>
      <c r="I110" s="15">
        <v>2889299</v>
      </c>
      <c r="J110" s="15">
        <v>2619459</v>
      </c>
      <c r="K110" s="15">
        <v>13729523</v>
      </c>
      <c r="L110" s="15">
        <v>634090</v>
      </c>
      <c r="N110" s="15">
        <v>4957602</v>
      </c>
      <c r="Q110" s="15">
        <v>11181612</v>
      </c>
      <c r="R110" s="15"/>
      <c r="S110" s="15">
        <v>12</v>
      </c>
      <c r="T110" s="15">
        <v>1007662</v>
      </c>
      <c r="U110" s="15">
        <v>48618</v>
      </c>
      <c r="V110" s="15">
        <v>30248380</v>
      </c>
      <c r="W110" s="15">
        <v>5364289</v>
      </c>
      <c r="X110" s="15"/>
      <c r="Y110" s="2"/>
      <c r="Z110" s="2"/>
      <c r="AA110" s="2"/>
      <c r="AB110" s="15">
        <v>8291421</v>
      </c>
      <c r="AC110" s="15"/>
      <c r="AD110" s="15">
        <v>36486</v>
      </c>
      <c r="AE110" s="18">
        <v>340464</v>
      </c>
      <c r="AF110" s="18">
        <f t="shared" si="1"/>
        <v>155052678</v>
      </c>
    </row>
    <row r="111" spans="1:32" s="16" customFormat="1" x14ac:dyDescent="0.15">
      <c r="A111" s="14">
        <v>40359</v>
      </c>
      <c r="B111" s="15">
        <v>78043271</v>
      </c>
      <c r="C111" s="15">
        <v>34944</v>
      </c>
      <c r="D111" s="15">
        <v>339720</v>
      </c>
      <c r="E111" s="15">
        <v>53077</v>
      </c>
      <c r="F111" s="15"/>
      <c r="G111" s="15">
        <v>1669088</v>
      </c>
      <c r="H111" s="15"/>
      <c r="I111" s="15">
        <v>2973268</v>
      </c>
      <c r="J111" s="15">
        <v>2688527</v>
      </c>
      <c r="K111" s="15">
        <v>14999118</v>
      </c>
      <c r="L111" s="15">
        <v>670535</v>
      </c>
      <c r="N111" s="15">
        <v>5195503</v>
      </c>
      <c r="Q111" s="15">
        <v>11901972</v>
      </c>
      <c r="R111" s="15"/>
      <c r="S111" s="15">
        <v>24</v>
      </c>
      <c r="T111" s="15">
        <v>997555</v>
      </c>
      <c r="U111" s="15">
        <v>41654</v>
      </c>
      <c r="V111" s="15">
        <v>34479306</v>
      </c>
      <c r="W111" s="15">
        <v>5515713</v>
      </c>
      <c r="X111" s="15"/>
      <c r="Y111" s="2"/>
      <c r="Z111" s="2"/>
      <c r="AA111" s="2"/>
      <c r="AB111" s="15">
        <v>8817436</v>
      </c>
      <c r="AC111" s="15"/>
      <c r="AD111" s="15">
        <v>38209</v>
      </c>
      <c r="AE111" s="18">
        <v>409602</v>
      </c>
      <c r="AF111" s="18">
        <f t="shared" si="1"/>
        <v>168868522</v>
      </c>
    </row>
    <row r="112" spans="1:32" s="16" customFormat="1" x14ac:dyDescent="0.15">
      <c r="A112" s="14">
        <v>40390</v>
      </c>
      <c r="B112" s="15">
        <v>84292580</v>
      </c>
      <c r="C112" s="15">
        <v>36376</v>
      </c>
      <c r="D112" s="15">
        <v>338597</v>
      </c>
      <c r="E112" s="15">
        <v>58704</v>
      </c>
      <c r="F112" s="15"/>
      <c r="G112" s="15">
        <v>1505864</v>
      </c>
      <c r="H112" s="15"/>
      <c r="I112" s="15">
        <v>2645321</v>
      </c>
      <c r="J112" s="15">
        <v>2624679</v>
      </c>
      <c r="K112" s="15">
        <v>16628473</v>
      </c>
      <c r="L112" s="15">
        <v>685791</v>
      </c>
      <c r="N112" s="15">
        <v>5104155</v>
      </c>
      <c r="Q112" s="15">
        <v>12733848</v>
      </c>
      <c r="R112" s="15"/>
      <c r="S112" s="15"/>
      <c r="T112" s="15">
        <v>983115</v>
      </c>
      <c r="U112" s="15">
        <v>46417</v>
      </c>
      <c r="V112" s="15">
        <v>37935275</v>
      </c>
      <c r="W112" s="15">
        <v>5456633</v>
      </c>
      <c r="X112" s="15"/>
      <c r="Y112" s="2"/>
      <c r="Z112" s="2"/>
      <c r="AA112" s="2"/>
      <c r="AB112" s="15">
        <v>7527596</v>
      </c>
      <c r="AC112" s="15"/>
      <c r="AD112" s="15">
        <v>41949</v>
      </c>
      <c r="AE112" s="18">
        <v>454637</v>
      </c>
      <c r="AF112" s="18">
        <f t="shared" si="1"/>
        <v>179100010</v>
      </c>
    </row>
    <row r="113" spans="1:32" s="16" customFormat="1" x14ac:dyDescent="0.15">
      <c r="A113" s="14">
        <v>40421</v>
      </c>
      <c r="B113" s="15">
        <v>85243664</v>
      </c>
      <c r="C113" s="15">
        <v>36096</v>
      </c>
      <c r="D113" s="15">
        <v>326391</v>
      </c>
      <c r="E113" s="15">
        <v>51134</v>
      </c>
      <c r="F113" s="15"/>
      <c r="G113" s="15">
        <v>1470346</v>
      </c>
      <c r="H113" s="15"/>
      <c r="I113" s="15">
        <v>2450438</v>
      </c>
      <c r="J113" s="15">
        <v>2552331</v>
      </c>
      <c r="K113" s="15">
        <v>16991442</v>
      </c>
      <c r="L113" s="15">
        <v>674425</v>
      </c>
      <c r="N113" s="15">
        <v>4952608</v>
      </c>
      <c r="Q113" s="15">
        <v>11496288</v>
      </c>
      <c r="R113" s="15"/>
      <c r="S113" s="15">
        <v>72</v>
      </c>
      <c r="T113" s="15">
        <v>1022515</v>
      </c>
      <c r="U113" s="15">
        <v>65844</v>
      </c>
      <c r="V113" s="15">
        <v>39532551</v>
      </c>
      <c r="W113" s="15">
        <v>5377636</v>
      </c>
      <c r="X113" s="15"/>
      <c r="Y113" s="2"/>
      <c r="Z113" s="2"/>
      <c r="AA113" s="2"/>
      <c r="AB113" s="15">
        <v>6341839</v>
      </c>
      <c r="AC113" s="15"/>
      <c r="AD113" s="15">
        <v>36959</v>
      </c>
      <c r="AE113" s="18">
        <v>417127</v>
      </c>
      <c r="AF113" s="18">
        <f t="shared" si="1"/>
        <v>179039706</v>
      </c>
    </row>
    <row r="114" spans="1:32" s="16" customFormat="1" x14ac:dyDescent="0.15">
      <c r="A114" s="14">
        <v>40451</v>
      </c>
      <c r="B114" s="15">
        <v>72777327</v>
      </c>
      <c r="C114" s="15">
        <v>33936</v>
      </c>
      <c r="D114" s="15">
        <v>301104</v>
      </c>
      <c r="E114" s="15">
        <v>53546</v>
      </c>
      <c r="F114" s="15"/>
      <c r="G114" s="15">
        <v>1203392</v>
      </c>
      <c r="H114" s="15"/>
      <c r="I114" s="15">
        <v>2419047</v>
      </c>
      <c r="J114" s="15">
        <v>2323536</v>
      </c>
      <c r="K114" s="15">
        <v>14461843</v>
      </c>
      <c r="L114" s="15">
        <v>628920</v>
      </c>
      <c r="N114" s="15">
        <v>4526424</v>
      </c>
      <c r="Q114" s="15">
        <v>10605216</v>
      </c>
      <c r="R114" s="15"/>
      <c r="S114" s="15"/>
      <c r="T114" s="15">
        <v>1002819</v>
      </c>
      <c r="U114" s="15">
        <v>42859</v>
      </c>
      <c r="V114" s="15">
        <v>32425389</v>
      </c>
      <c r="W114" s="15">
        <v>4718209</v>
      </c>
      <c r="X114" s="15"/>
      <c r="Y114" s="2"/>
      <c r="Z114" s="2"/>
      <c r="AA114" s="2"/>
      <c r="AB114" s="15">
        <v>6723232</v>
      </c>
      <c r="AC114" s="15"/>
      <c r="AD114" s="15">
        <v>31403</v>
      </c>
      <c r="AE114" s="18">
        <v>400602</v>
      </c>
      <c r="AF114" s="18">
        <f t="shared" si="1"/>
        <v>154678804</v>
      </c>
    </row>
    <row r="115" spans="1:32" s="16" customFormat="1" x14ac:dyDescent="0.15">
      <c r="A115" s="14">
        <v>40482</v>
      </c>
      <c r="B115" s="15">
        <v>69534624</v>
      </c>
      <c r="C115" s="15">
        <v>33012</v>
      </c>
      <c r="D115" s="15">
        <v>293101</v>
      </c>
      <c r="E115" s="15">
        <v>55068</v>
      </c>
      <c r="F115" s="15"/>
      <c r="G115" s="15">
        <v>1744122</v>
      </c>
      <c r="H115" s="15"/>
      <c r="I115" s="15">
        <v>2807355</v>
      </c>
      <c r="J115" s="15">
        <v>2338155</v>
      </c>
      <c r="K115" s="15">
        <v>13649222</v>
      </c>
      <c r="L115" s="15">
        <v>632846</v>
      </c>
      <c r="N115" s="15">
        <v>4602339</v>
      </c>
      <c r="Q115" s="15">
        <v>10415868</v>
      </c>
      <c r="R115" s="15"/>
      <c r="S115" s="15">
        <v>12</v>
      </c>
      <c r="T115" s="15">
        <v>1056586</v>
      </c>
      <c r="U115" s="15">
        <v>52585</v>
      </c>
      <c r="V115" s="15">
        <v>30910524</v>
      </c>
      <c r="W115" s="15">
        <v>4668864</v>
      </c>
      <c r="X115" s="15"/>
      <c r="Y115" s="2"/>
      <c r="Z115" s="2"/>
      <c r="AA115" s="2"/>
      <c r="AB115" s="15">
        <v>7978479</v>
      </c>
      <c r="AC115" s="15"/>
      <c r="AD115" s="15">
        <v>36781</v>
      </c>
      <c r="AE115" s="18">
        <v>361852</v>
      </c>
      <c r="AF115" s="18">
        <f t="shared" si="1"/>
        <v>151171395</v>
      </c>
    </row>
    <row r="116" spans="1:32" s="16" customFormat="1" x14ac:dyDescent="0.15">
      <c r="A116" s="14">
        <v>40512</v>
      </c>
      <c r="B116" s="15">
        <v>59559910</v>
      </c>
      <c r="C116" s="15">
        <v>30396</v>
      </c>
      <c r="D116" s="15">
        <v>261891</v>
      </c>
      <c r="E116" s="15">
        <v>49725</v>
      </c>
      <c r="F116" s="15"/>
      <c r="G116" s="15">
        <v>1242402</v>
      </c>
      <c r="H116" s="15"/>
      <c r="I116" s="15">
        <v>2722573</v>
      </c>
      <c r="J116" s="15">
        <v>2135451</v>
      </c>
      <c r="K116" s="15">
        <v>11567001</v>
      </c>
      <c r="L116" s="15">
        <v>566727</v>
      </c>
      <c r="N116" s="15">
        <v>4206382</v>
      </c>
      <c r="Q116" s="15">
        <v>9047028</v>
      </c>
      <c r="R116" s="15"/>
      <c r="S116" s="15">
        <v>12</v>
      </c>
      <c r="T116" s="15">
        <v>895555</v>
      </c>
      <c r="U116" s="15">
        <v>82563</v>
      </c>
      <c r="V116" s="15">
        <v>25669818</v>
      </c>
      <c r="W116" s="15">
        <v>4216747</v>
      </c>
      <c r="X116" s="15"/>
      <c r="Y116" s="2"/>
      <c r="Z116" s="2"/>
      <c r="AA116" s="2"/>
      <c r="AB116" s="15">
        <v>7304753</v>
      </c>
      <c r="AC116" s="15"/>
      <c r="AD116" s="15">
        <v>31980</v>
      </c>
      <c r="AE116" s="18">
        <v>273037</v>
      </c>
      <c r="AF116" s="18">
        <f t="shared" si="1"/>
        <v>129863951</v>
      </c>
    </row>
    <row r="117" spans="1:32" s="16" customFormat="1" x14ac:dyDescent="0.15">
      <c r="A117" s="14">
        <v>40543</v>
      </c>
      <c r="B117" s="15">
        <v>54239884</v>
      </c>
      <c r="C117" s="15">
        <v>31254</v>
      </c>
      <c r="D117" s="15">
        <v>242895</v>
      </c>
      <c r="E117" s="15">
        <v>41928</v>
      </c>
      <c r="F117" s="15"/>
      <c r="G117" s="15">
        <v>1282893</v>
      </c>
      <c r="H117" s="15"/>
      <c r="I117" s="15">
        <v>2740147</v>
      </c>
      <c r="J117" s="15">
        <v>2120300</v>
      </c>
      <c r="K117" s="15">
        <v>10835140</v>
      </c>
      <c r="L117" s="15">
        <v>561220</v>
      </c>
      <c r="N117" s="15">
        <v>3952772</v>
      </c>
      <c r="Q117" s="15">
        <v>8728656</v>
      </c>
      <c r="R117" s="15"/>
      <c r="S117" s="15"/>
      <c r="T117" s="15">
        <v>996875</v>
      </c>
      <c r="U117" s="15">
        <v>136472</v>
      </c>
      <c r="V117" s="15">
        <v>22237950</v>
      </c>
      <c r="W117" s="15">
        <v>4080455</v>
      </c>
      <c r="X117" s="15"/>
      <c r="Y117" s="2"/>
      <c r="Z117" s="2"/>
      <c r="AA117" s="2"/>
      <c r="AB117" s="15">
        <v>6963629</v>
      </c>
      <c r="AC117" s="15"/>
      <c r="AD117" s="15">
        <v>35894</v>
      </c>
      <c r="AE117" s="18">
        <v>288017</v>
      </c>
      <c r="AF117" s="18">
        <f t="shared" si="1"/>
        <v>119516381</v>
      </c>
    </row>
    <row r="118" spans="1:32" s="16" customFormat="1" x14ac:dyDescent="0.15">
      <c r="A118" s="14">
        <v>40574</v>
      </c>
      <c r="B118" s="15">
        <v>55730664</v>
      </c>
      <c r="C118" s="15">
        <v>31313</v>
      </c>
      <c r="D118" s="15">
        <v>237364</v>
      </c>
      <c r="E118" s="15">
        <v>46188</v>
      </c>
      <c r="F118" s="15"/>
      <c r="G118" s="15">
        <v>1146393</v>
      </c>
      <c r="H118" s="15"/>
      <c r="I118" s="15">
        <v>2637229</v>
      </c>
      <c r="J118" s="15">
        <v>2276809</v>
      </c>
      <c r="K118" s="15">
        <v>11207022</v>
      </c>
      <c r="L118" s="15">
        <v>577293</v>
      </c>
      <c r="N118" s="15">
        <v>4060649</v>
      </c>
      <c r="Q118" s="15">
        <v>8592396</v>
      </c>
      <c r="R118" s="15"/>
      <c r="S118" s="15">
        <v>12</v>
      </c>
      <c r="T118" s="15">
        <v>832277</v>
      </c>
      <c r="U118" s="15">
        <v>159784</v>
      </c>
      <c r="V118" s="15">
        <v>20867626</v>
      </c>
      <c r="W118" s="15">
        <v>4540279</v>
      </c>
      <c r="X118" s="15"/>
      <c r="Y118" s="2"/>
      <c r="Z118" s="2"/>
      <c r="AA118" s="2"/>
      <c r="AB118" s="15">
        <v>6194791</v>
      </c>
      <c r="AC118" s="15"/>
      <c r="AD118" s="15">
        <v>48838</v>
      </c>
      <c r="AE118" s="18">
        <v>286990</v>
      </c>
      <c r="AF118" s="18">
        <f t="shared" si="1"/>
        <v>119473917</v>
      </c>
    </row>
    <row r="119" spans="1:32" s="16" customFormat="1" x14ac:dyDescent="0.15">
      <c r="A119" s="14">
        <v>40602</v>
      </c>
      <c r="B119" s="15">
        <v>51807656</v>
      </c>
      <c r="C119" s="15">
        <v>28164</v>
      </c>
      <c r="D119" s="15">
        <v>245115</v>
      </c>
      <c r="E119" s="15">
        <v>48084</v>
      </c>
      <c r="F119" s="15"/>
      <c r="G119" s="15">
        <v>1177613</v>
      </c>
      <c r="H119" s="15"/>
      <c r="I119" s="15">
        <v>2622509</v>
      </c>
      <c r="J119" s="15">
        <v>2109797</v>
      </c>
      <c r="K119" s="15">
        <v>9886773</v>
      </c>
      <c r="L119" s="15">
        <v>517942</v>
      </c>
      <c r="N119" s="15">
        <v>3912092</v>
      </c>
      <c r="Q119" s="15">
        <v>8467188</v>
      </c>
      <c r="R119" s="15"/>
      <c r="S119" s="15"/>
      <c r="T119" s="15">
        <v>864915</v>
      </c>
      <c r="U119" s="15">
        <v>162935</v>
      </c>
      <c r="V119" s="15">
        <v>20595293</v>
      </c>
      <c r="W119" s="15">
        <v>4214347</v>
      </c>
      <c r="X119" s="15"/>
      <c r="Y119" s="2"/>
      <c r="Z119" s="2"/>
      <c r="AA119" s="2"/>
      <c r="AB119" s="15">
        <v>6752050</v>
      </c>
      <c r="AC119" s="15"/>
      <c r="AD119" s="15">
        <v>27129</v>
      </c>
      <c r="AE119" s="18">
        <v>324278</v>
      </c>
      <c r="AF119" s="18">
        <f t="shared" si="1"/>
        <v>113763880</v>
      </c>
    </row>
    <row r="120" spans="1:32" s="16" customFormat="1" x14ac:dyDescent="0.15">
      <c r="A120" s="14">
        <v>40633</v>
      </c>
      <c r="B120" s="15">
        <v>61828135</v>
      </c>
      <c r="C120" s="15">
        <v>34740</v>
      </c>
      <c r="D120" s="15">
        <v>281712</v>
      </c>
      <c r="E120" s="15">
        <v>50340</v>
      </c>
      <c r="F120" s="15"/>
      <c r="G120" s="15">
        <v>1115497</v>
      </c>
      <c r="H120" s="15"/>
      <c r="I120" s="15">
        <v>3174576</v>
      </c>
      <c r="J120" s="15">
        <v>2508661</v>
      </c>
      <c r="K120" s="15">
        <v>11706448</v>
      </c>
      <c r="L120" s="15">
        <v>632411</v>
      </c>
      <c r="N120" s="15">
        <v>4774935</v>
      </c>
      <c r="Q120" s="15">
        <v>9750780</v>
      </c>
      <c r="R120" s="15"/>
      <c r="S120" s="15">
        <v>24</v>
      </c>
      <c r="T120" s="15">
        <v>953260</v>
      </c>
      <c r="U120" s="15">
        <v>184412</v>
      </c>
      <c r="V120" s="15">
        <v>25477153</v>
      </c>
      <c r="W120" s="15">
        <v>4937660</v>
      </c>
      <c r="X120" s="15"/>
      <c r="Y120" s="2"/>
      <c r="Z120" s="2"/>
      <c r="AA120" s="2"/>
      <c r="AB120" s="15">
        <v>8564565</v>
      </c>
      <c r="AC120" s="15"/>
      <c r="AD120" s="15">
        <v>36123</v>
      </c>
      <c r="AE120" s="18">
        <v>310733</v>
      </c>
      <c r="AF120" s="18">
        <f t="shared" si="1"/>
        <v>136322165</v>
      </c>
    </row>
    <row r="121" spans="1:32" s="16" customFormat="1" x14ac:dyDescent="0.15">
      <c r="A121" s="14">
        <v>40663</v>
      </c>
      <c r="B121" s="15">
        <v>75258526</v>
      </c>
      <c r="C121" s="15">
        <v>38784</v>
      </c>
      <c r="D121" s="15">
        <v>316416</v>
      </c>
      <c r="E121" s="15">
        <v>51805</v>
      </c>
      <c r="F121" s="15"/>
      <c r="G121" s="15">
        <v>1198391</v>
      </c>
      <c r="H121" s="15"/>
      <c r="I121" s="15">
        <v>3217888</v>
      </c>
      <c r="J121" s="15">
        <v>2847631</v>
      </c>
      <c r="K121" s="15">
        <v>13627289</v>
      </c>
      <c r="L121" s="15">
        <v>697378</v>
      </c>
      <c r="N121" s="15">
        <v>5638255</v>
      </c>
      <c r="Q121" s="15">
        <v>10297800</v>
      </c>
      <c r="R121" s="15"/>
      <c r="S121" s="15"/>
      <c r="T121" s="15">
        <v>1052521</v>
      </c>
      <c r="U121" s="15">
        <v>228284</v>
      </c>
      <c r="V121" s="15">
        <v>31390745</v>
      </c>
      <c r="W121" s="15">
        <v>5786200</v>
      </c>
      <c r="X121" s="15"/>
      <c r="Y121" s="2"/>
      <c r="Z121" s="2"/>
      <c r="AA121" s="2"/>
      <c r="AB121" s="15">
        <v>9187185</v>
      </c>
      <c r="AC121" s="15"/>
      <c r="AD121" s="15">
        <v>38650</v>
      </c>
      <c r="AE121" s="18">
        <v>360554</v>
      </c>
      <c r="AF121" s="18">
        <f t="shared" si="1"/>
        <v>161234302</v>
      </c>
    </row>
    <row r="122" spans="1:32" s="16" customFormat="1" x14ac:dyDescent="0.15">
      <c r="A122" s="14">
        <v>40694</v>
      </c>
      <c r="B122" s="15">
        <v>88298586</v>
      </c>
      <c r="C122" s="15">
        <v>41544</v>
      </c>
      <c r="D122" s="15">
        <v>389358</v>
      </c>
      <c r="E122" s="15">
        <v>63530</v>
      </c>
      <c r="F122" s="15"/>
      <c r="G122" s="15">
        <v>1356989</v>
      </c>
      <c r="H122" s="15"/>
      <c r="I122" s="15">
        <v>3701769</v>
      </c>
      <c r="J122" s="15">
        <v>3183738</v>
      </c>
      <c r="K122" s="15">
        <v>15936186</v>
      </c>
      <c r="L122" s="15">
        <v>756791</v>
      </c>
      <c r="N122" s="15">
        <v>6287109</v>
      </c>
      <c r="Q122" s="15">
        <v>11881560</v>
      </c>
      <c r="R122" s="15"/>
      <c r="S122" s="15"/>
      <c r="T122" s="15">
        <v>1153180</v>
      </c>
      <c r="U122" s="15">
        <v>257837</v>
      </c>
      <c r="V122" s="15">
        <v>37542353</v>
      </c>
      <c r="W122" s="15">
        <v>6526283</v>
      </c>
      <c r="X122" s="15"/>
      <c r="Y122" s="2"/>
      <c r="Z122" s="2"/>
      <c r="AA122" s="2"/>
      <c r="AB122" s="15">
        <v>10410121</v>
      </c>
      <c r="AC122" s="15"/>
      <c r="AD122" s="15">
        <v>46653</v>
      </c>
      <c r="AE122" s="18">
        <v>444464</v>
      </c>
      <c r="AF122" s="18">
        <f t="shared" si="1"/>
        <v>188278051</v>
      </c>
    </row>
    <row r="123" spans="1:32" s="16" customFormat="1" x14ac:dyDescent="0.15">
      <c r="A123" s="14">
        <v>40724</v>
      </c>
      <c r="B123" s="15">
        <v>80112648</v>
      </c>
      <c r="C123" s="15">
        <v>41412</v>
      </c>
      <c r="D123" s="15">
        <v>355269</v>
      </c>
      <c r="E123" s="15">
        <v>55548</v>
      </c>
      <c r="F123" s="15"/>
      <c r="G123" s="15">
        <v>1315630</v>
      </c>
      <c r="H123" s="15"/>
      <c r="I123" s="15">
        <v>3223472</v>
      </c>
      <c r="J123" s="15">
        <v>2662794</v>
      </c>
      <c r="K123" s="15">
        <v>14557799</v>
      </c>
      <c r="L123" s="15">
        <v>676628</v>
      </c>
      <c r="N123" s="15">
        <v>5274210</v>
      </c>
      <c r="Q123" s="15">
        <v>11268072</v>
      </c>
      <c r="R123" s="15"/>
      <c r="S123" s="15">
        <v>12</v>
      </c>
      <c r="T123" s="15">
        <v>2045289</v>
      </c>
      <c r="U123" s="15">
        <v>407567</v>
      </c>
      <c r="V123" s="15">
        <v>34287904</v>
      </c>
      <c r="W123" s="15">
        <v>5234513</v>
      </c>
      <c r="X123" s="15"/>
      <c r="Y123" s="2"/>
      <c r="Z123" s="2"/>
      <c r="AA123" s="2"/>
      <c r="AB123" s="15">
        <v>9302862</v>
      </c>
      <c r="AC123" s="15"/>
      <c r="AD123" s="15">
        <v>39382</v>
      </c>
      <c r="AE123" s="18">
        <v>445313</v>
      </c>
      <c r="AF123" s="18">
        <f t="shared" si="1"/>
        <v>171306324</v>
      </c>
    </row>
    <row r="124" spans="1:32" s="16" customFormat="1" x14ac:dyDescent="0.15">
      <c r="A124" s="14">
        <v>40755</v>
      </c>
      <c r="B124" s="15">
        <v>84340660</v>
      </c>
      <c r="C124" s="15">
        <v>39936</v>
      </c>
      <c r="D124" s="15">
        <v>370732</v>
      </c>
      <c r="E124" s="15">
        <v>46982</v>
      </c>
      <c r="F124" s="15"/>
      <c r="G124" s="15">
        <v>1090812</v>
      </c>
      <c r="H124" s="15"/>
      <c r="I124" s="15">
        <v>2791211</v>
      </c>
      <c r="J124" s="15">
        <v>2537973</v>
      </c>
      <c r="K124" s="15">
        <v>15398013</v>
      </c>
      <c r="L124" s="15">
        <v>668909</v>
      </c>
      <c r="N124" s="15">
        <v>4897742</v>
      </c>
      <c r="Q124" s="15">
        <v>10756128</v>
      </c>
      <c r="R124" s="15"/>
      <c r="S124" s="15"/>
      <c r="T124" s="15">
        <v>5413280</v>
      </c>
      <c r="U124" s="15">
        <v>1162833</v>
      </c>
      <c r="V124" s="15">
        <v>35556803</v>
      </c>
      <c r="W124" s="15">
        <v>4412237</v>
      </c>
      <c r="X124" s="15"/>
      <c r="Y124" s="2"/>
      <c r="Z124" s="2"/>
      <c r="AA124" s="2"/>
      <c r="AB124" s="15">
        <v>7835929</v>
      </c>
      <c r="AC124" s="15"/>
      <c r="AD124" s="15">
        <v>52605</v>
      </c>
      <c r="AE124" s="18">
        <v>410757</v>
      </c>
      <c r="AF124" s="18">
        <f t="shared" si="1"/>
        <v>177783542</v>
      </c>
    </row>
    <row r="125" spans="1:32" s="16" customFormat="1" x14ac:dyDescent="0.15">
      <c r="A125" s="14">
        <v>40786</v>
      </c>
      <c r="B125" s="15">
        <v>93578380</v>
      </c>
      <c r="C125" s="15">
        <v>40428</v>
      </c>
      <c r="D125" s="15">
        <v>417622</v>
      </c>
      <c r="E125" s="15">
        <v>49776</v>
      </c>
      <c r="F125" s="15"/>
      <c r="G125" s="15">
        <v>1121811</v>
      </c>
      <c r="H125" s="15"/>
      <c r="I125" s="15">
        <v>2835872</v>
      </c>
      <c r="J125" s="15">
        <v>2723221</v>
      </c>
      <c r="K125" s="15">
        <v>16998563</v>
      </c>
      <c r="L125" s="15">
        <v>711285</v>
      </c>
      <c r="N125" s="15">
        <v>5189371</v>
      </c>
      <c r="Q125" s="15">
        <v>11618376</v>
      </c>
      <c r="R125" s="15"/>
      <c r="S125" s="15">
        <v>12</v>
      </c>
      <c r="T125" s="15">
        <v>5819860</v>
      </c>
      <c r="U125" s="15">
        <v>1296580</v>
      </c>
      <c r="V125" s="15">
        <v>41237038</v>
      </c>
      <c r="W125" s="15">
        <v>4796472</v>
      </c>
      <c r="X125" s="15"/>
      <c r="Y125" s="2"/>
      <c r="Z125" s="2"/>
      <c r="AA125" s="2"/>
      <c r="AB125" s="15">
        <v>7208012</v>
      </c>
      <c r="AC125" s="15"/>
      <c r="AD125" s="15">
        <v>50996</v>
      </c>
      <c r="AE125" s="18">
        <v>492249</v>
      </c>
      <c r="AF125" s="18">
        <f t="shared" si="1"/>
        <v>196185924</v>
      </c>
    </row>
    <row r="126" spans="1:32" s="16" customFormat="1" x14ac:dyDescent="0.15">
      <c r="A126" s="14">
        <v>40816</v>
      </c>
      <c r="B126" s="15">
        <v>81185472</v>
      </c>
      <c r="C126" s="15">
        <v>39613</v>
      </c>
      <c r="D126" s="15">
        <v>396237</v>
      </c>
      <c r="E126" s="15">
        <v>48456</v>
      </c>
      <c r="F126" s="15"/>
      <c r="G126" s="15">
        <v>1187260</v>
      </c>
      <c r="H126" s="15"/>
      <c r="I126" s="15">
        <v>2662934</v>
      </c>
      <c r="J126" s="15">
        <v>2384189</v>
      </c>
      <c r="K126" s="15">
        <v>14995340</v>
      </c>
      <c r="L126" s="15">
        <v>640134</v>
      </c>
      <c r="N126" s="15">
        <v>4589687</v>
      </c>
      <c r="Q126" s="15">
        <v>10271304</v>
      </c>
      <c r="R126" s="15"/>
      <c r="S126" s="15">
        <v>12</v>
      </c>
      <c r="T126" s="15">
        <v>5300635</v>
      </c>
      <c r="U126" s="15">
        <v>1104883</v>
      </c>
      <c r="V126" s="15">
        <v>35922986</v>
      </c>
      <c r="W126" s="15">
        <v>4100581</v>
      </c>
      <c r="X126" s="15"/>
      <c r="Y126" s="2">
        <v>0</v>
      </c>
      <c r="Z126" s="2"/>
      <c r="AA126" s="2"/>
      <c r="AB126" s="15">
        <v>7321291</v>
      </c>
      <c r="AC126" s="15"/>
      <c r="AD126" s="15">
        <v>51190</v>
      </c>
      <c r="AE126" s="18">
        <v>396067</v>
      </c>
      <c r="AF126" s="18">
        <f t="shared" si="1"/>
        <v>172598271</v>
      </c>
    </row>
    <row r="127" spans="1:32" s="16" customFormat="1" x14ac:dyDescent="0.15">
      <c r="A127" s="14">
        <v>40847</v>
      </c>
      <c r="B127" s="15">
        <v>74229130</v>
      </c>
      <c r="C127" s="15">
        <v>35448</v>
      </c>
      <c r="D127" s="15">
        <v>378852</v>
      </c>
      <c r="E127" s="15">
        <v>50136</v>
      </c>
      <c r="F127" s="15"/>
      <c r="G127" s="15">
        <v>1287468</v>
      </c>
      <c r="H127" s="15"/>
      <c r="I127" s="15">
        <v>2958961</v>
      </c>
      <c r="J127" s="15">
        <v>2376458</v>
      </c>
      <c r="K127" s="15">
        <v>13886608</v>
      </c>
      <c r="L127" s="15">
        <v>617564</v>
      </c>
      <c r="N127" s="15">
        <v>4579433</v>
      </c>
      <c r="Q127" s="15">
        <v>9872244</v>
      </c>
      <c r="R127" s="15"/>
      <c r="S127" s="15"/>
      <c r="T127" s="15">
        <v>5357669</v>
      </c>
      <c r="U127" s="15">
        <v>1087030</v>
      </c>
      <c r="V127" s="15">
        <v>32021894</v>
      </c>
      <c r="W127" s="15">
        <v>3915756</v>
      </c>
      <c r="X127" s="15"/>
      <c r="Y127" s="2">
        <v>72</v>
      </c>
      <c r="Z127" s="2"/>
      <c r="AA127" s="2"/>
      <c r="AB127" s="15">
        <v>7989052</v>
      </c>
      <c r="AC127" s="15"/>
      <c r="AD127" s="15">
        <v>45322</v>
      </c>
      <c r="AE127" s="18">
        <v>367320</v>
      </c>
      <c r="AF127" s="18">
        <f t="shared" si="1"/>
        <v>161056417</v>
      </c>
    </row>
    <row r="128" spans="1:32" s="16" customFormat="1" x14ac:dyDescent="0.15">
      <c r="A128" s="14">
        <v>40877</v>
      </c>
      <c r="B128" s="15">
        <v>63115136</v>
      </c>
      <c r="C128" s="15">
        <v>32699</v>
      </c>
      <c r="D128" s="15">
        <v>335923</v>
      </c>
      <c r="E128" s="15">
        <v>46812</v>
      </c>
      <c r="F128" s="15"/>
      <c r="G128" s="15">
        <v>1198356</v>
      </c>
      <c r="H128" s="15"/>
      <c r="I128" s="15">
        <v>2898058</v>
      </c>
      <c r="J128" s="15">
        <v>2103721</v>
      </c>
      <c r="K128" s="15">
        <v>11523187</v>
      </c>
      <c r="L128" s="15">
        <v>559314</v>
      </c>
      <c r="N128" s="15">
        <v>4148548</v>
      </c>
      <c r="Q128" s="15">
        <v>9478920</v>
      </c>
      <c r="R128" s="15"/>
      <c r="S128" s="15"/>
      <c r="T128" s="15">
        <v>4714093</v>
      </c>
      <c r="U128" s="15">
        <v>975611</v>
      </c>
      <c r="V128" s="15">
        <v>26455045</v>
      </c>
      <c r="W128" s="15">
        <v>3531739</v>
      </c>
      <c r="X128" s="15"/>
      <c r="Y128" s="2"/>
      <c r="Z128" s="2"/>
      <c r="AA128" s="2"/>
      <c r="AB128" s="15">
        <v>7569651</v>
      </c>
      <c r="AC128" s="15"/>
      <c r="AD128" s="15">
        <v>39914</v>
      </c>
      <c r="AE128" s="18">
        <v>290852</v>
      </c>
      <c r="AF128" s="18">
        <f t="shared" si="1"/>
        <v>139017579</v>
      </c>
    </row>
    <row r="129" spans="1:32" s="16" customFormat="1" x14ac:dyDescent="0.15">
      <c r="A129" s="14">
        <v>40908</v>
      </c>
      <c r="B129" s="15">
        <v>56703471</v>
      </c>
      <c r="C129" s="15">
        <v>35448</v>
      </c>
      <c r="D129" s="15">
        <v>314340</v>
      </c>
      <c r="E129" s="15">
        <v>41736</v>
      </c>
      <c r="F129" s="15"/>
      <c r="G129" s="15">
        <v>898420</v>
      </c>
      <c r="H129" s="15"/>
      <c r="I129" s="15">
        <v>2814818</v>
      </c>
      <c r="J129" s="15">
        <v>2073178</v>
      </c>
      <c r="K129" s="15">
        <v>10578621</v>
      </c>
      <c r="L129" s="15">
        <v>526324</v>
      </c>
      <c r="N129" s="15">
        <v>3850392</v>
      </c>
      <c r="Q129" s="15">
        <v>8191464</v>
      </c>
      <c r="R129" s="15"/>
      <c r="S129" s="15"/>
      <c r="T129" s="15">
        <v>4325683</v>
      </c>
      <c r="U129" s="15">
        <v>924232</v>
      </c>
      <c r="V129" s="15">
        <v>22649161</v>
      </c>
      <c r="W129" s="15">
        <v>3292498</v>
      </c>
      <c r="X129" s="15"/>
      <c r="Y129" s="2">
        <v>-72</v>
      </c>
      <c r="Z129" s="2"/>
      <c r="AA129" s="2"/>
      <c r="AB129" s="15">
        <v>7143635</v>
      </c>
      <c r="AC129" s="15"/>
      <c r="AD129" s="15">
        <v>39358</v>
      </c>
      <c r="AE129" s="18">
        <v>263242</v>
      </c>
      <c r="AF129" s="18">
        <f t="shared" si="1"/>
        <v>124665949</v>
      </c>
    </row>
    <row r="130" spans="1:32" s="16" customFormat="1" x14ac:dyDescent="0.15">
      <c r="A130" s="14">
        <v>40939</v>
      </c>
      <c r="B130" s="15">
        <v>69383845</v>
      </c>
      <c r="C130" s="15">
        <v>37092</v>
      </c>
      <c r="D130" s="15">
        <v>344547</v>
      </c>
      <c r="E130" s="15">
        <v>53664</v>
      </c>
      <c r="F130" s="15"/>
      <c r="G130" s="15">
        <v>821407</v>
      </c>
      <c r="H130" s="15"/>
      <c r="I130" s="15">
        <v>3036867</v>
      </c>
      <c r="J130" s="15">
        <v>2568250</v>
      </c>
      <c r="K130" s="15">
        <v>13077757</v>
      </c>
      <c r="L130" s="15">
        <v>652990</v>
      </c>
      <c r="N130" s="15">
        <v>4653709</v>
      </c>
      <c r="Q130" s="15">
        <v>9319584</v>
      </c>
      <c r="R130" s="15"/>
      <c r="S130" s="15">
        <v>24</v>
      </c>
      <c r="T130" s="15">
        <v>4868109</v>
      </c>
      <c r="U130" s="15">
        <v>1201195</v>
      </c>
      <c r="V130" s="15">
        <v>25370727</v>
      </c>
      <c r="W130" s="15">
        <v>4121394</v>
      </c>
      <c r="X130" s="15"/>
      <c r="Y130" s="2"/>
      <c r="Z130" s="2"/>
      <c r="AA130" s="2"/>
      <c r="AB130" s="15">
        <v>7261168</v>
      </c>
      <c r="AC130" s="15"/>
      <c r="AD130" s="15">
        <v>51926</v>
      </c>
      <c r="AE130" s="18">
        <v>340109</v>
      </c>
      <c r="AF130" s="18">
        <f t="shared" si="1"/>
        <v>147164364</v>
      </c>
    </row>
    <row r="131" spans="1:32" s="16" customFormat="1" x14ac:dyDescent="0.15">
      <c r="A131" s="14">
        <v>40968</v>
      </c>
      <c r="B131" s="15">
        <v>60147381</v>
      </c>
      <c r="C131" s="15">
        <v>31932</v>
      </c>
      <c r="D131" s="15">
        <v>332469</v>
      </c>
      <c r="E131" s="15">
        <v>47364</v>
      </c>
      <c r="F131" s="15"/>
      <c r="G131" s="15">
        <v>833174</v>
      </c>
      <c r="H131" s="15"/>
      <c r="I131" s="15">
        <v>2885323</v>
      </c>
      <c r="J131" s="15">
        <v>2231686</v>
      </c>
      <c r="K131" s="15">
        <v>10695726</v>
      </c>
      <c r="L131" s="15">
        <v>552811</v>
      </c>
      <c r="N131" s="15">
        <v>4314237</v>
      </c>
      <c r="Q131" s="15">
        <v>9082824</v>
      </c>
      <c r="R131" s="15"/>
      <c r="S131" s="15">
        <v>36</v>
      </c>
      <c r="T131" s="15">
        <v>4723374</v>
      </c>
      <c r="U131" s="15">
        <v>1048041</v>
      </c>
      <c r="V131" s="15">
        <v>23990963</v>
      </c>
      <c r="W131" s="15">
        <v>3616262</v>
      </c>
      <c r="X131" s="15"/>
      <c r="Y131" s="2">
        <v>48</v>
      </c>
      <c r="Z131" s="2"/>
      <c r="AA131" s="2"/>
      <c r="AB131" s="15">
        <v>7189856</v>
      </c>
      <c r="AC131" s="15"/>
      <c r="AD131" s="15">
        <v>44474</v>
      </c>
      <c r="AE131" s="18">
        <v>295008</v>
      </c>
      <c r="AF131" s="18">
        <f t="shared" si="1"/>
        <v>132062989</v>
      </c>
    </row>
    <row r="132" spans="1:32" s="16" customFormat="1" x14ac:dyDescent="0.15">
      <c r="A132" s="14">
        <v>40999</v>
      </c>
      <c r="B132" s="15">
        <v>65582636</v>
      </c>
      <c r="C132" s="15">
        <v>36144</v>
      </c>
      <c r="D132" s="15">
        <v>372462</v>
      </c>
      <c r="E132" s="15">
        <v>46176</v>
      </c>
      <c r="F132" s="15"/>
      <c r="G132" s="15">
        <v>931818</v>
      </c>
      <c r="H132" s="15"/>
      <c r="I132" s="15">
        <v>3129938</v>
      </c>
      <c r="J132" s="15">
        <v>2472118</v>
      </c>
      <c r="K132" s="15">
        <v>11740436</v>
      </c>
      <c r="L132" s="15">
        <v>577808</v>
      </c>
      <c r="N132" s="15">
        <v>4797609</v>
      </c>
      <c r="Q132" s="15">
        <v>8882676</v>
      </c>
      <c r="R132" s="15"/>
      <c r="S132" s="15"/>
      <c r="T132" s="15">
        <v>5389088</v>
      </c>
      <c r="U132" s="15">
        <v>1153134</v>
      </c>
      <c r="V132" s="15">
        <v>26767999</v>
      </c>
      <c r="W132" s="15">
        <v>3890079</v>
      </c>
      <c r="X132" s="15"/>
      <c r="Y132" s="2">
        <v>72</v>
      </c>
      <c r="Z132" s="2"/>
      <c r="AA132" s="2"/>
      <c r="AB132" s="15">
        <v>8125590</v>
      </c>
      <c r="AC132" s="15"/>
      <c r="AD132" s="15">
        <v>46349</v>
      </c>
      <c r="AE132" s="18">
        <v>295788</v>
      </c>
      <c r="AF132" s="18">
        <f t="shared" si="1"/>
        <v>144237920</v>
      </c>
    </row>
    <row r="133" spans="1:32" s="16" customFormat="1" x14ac:dyDescent="0.15">
      <c r="A133" s="14">
        <v>41029</v>
      </c>
      <c r="B133" s="15">
        <v>76581283</v>
      </c>
      <c r="C133" s="15">
        <v>38424</v>
      </c>
      <c r="D133" s="15">
        <v>406476</v>
      </c>
      <c r="E133" s="15">
        <v>49980</v>
      </c>
      <c r="F133" s="15"/>
      <c r="G133" s="15">
        <v>780061</v>
      </c>
      <c r="H133" s="15"/>
      <c r="I133" s="15">
        <v>3247969</v>
      </c>
      <c r="J133" s="15">
        <v>2791380</v>
      </c>
      <c r="K133" s="15">
        <v>13520834</v>
      </c>
      <c r="L133" s="15">
        <v>629676</v>
      </c>
      <c r="N133" s="15">
        <v>5418985</v>
      </c>
      <c r="Q133" s="15">
        <v>10436856</v>
      </c>
      <c r="R133" s="15"/>
      <c r="S133" s="15"/>
      <c r="T133" s="15">
        <v>5941959</v>
      </c>
      <c r="U133" s="15">
        <v>1289752</v>
      </c>
      <c r="V133" s="15">
        <v>30764291</v>
      </c>
      <c r="W133" s="15">
        <v>4403605</v>
      </c>
      <c r="X133" s="15"/>
      <c r="Y133" s="2">
        <v>24</v>
      </c>
      <c r="Z133" s="2"/>
      <c r="AA133" s="2"/>
      <c r="AB133" s="15">
        <v>8611304</v>
      </c>
      <c r="AC133" s="15"/>
      <c r="AD133" s="15">
        <v>51951</v>
      </c>
      <c r="AE133" s="18">
        <v>331104</v>
      </c>
      <c r="AF133" s="18">
        <f t="shared" si="1"/>
        <v>165295914</v>
      </c>
    </row>
    <row r="134" spans="1:32" s="16" customFormat="1" x14ac:dyDescent="0.15">
      <c r="A134" s="14">
        <v>41060</v>
      </c>
      <c r="B134" s="15">
        <v>87462324</v>
      </c>
      <c r="C134" s="15">
        <v>43939</v>
      </c>
      <c r="D134" s="15">
        <v>467007</v>
      </c>
      <c r="E134" s="15">
        <v>62124</v>
      </c>
      <c r="F134" s="15"/>
      <c r="G134" s="15">
        <v>1056301</v>
      </c>
      <c r="H134" s="15"/>
      <c r="I134" s="15">
        <v>3628120</v>
      </c>
      <c r="J134" s="15">
        <v>3095678</v>
      </c>
      <c r="K134" s="15">
        <v>15276554</v>
      </c>
      <c r="L134" s="15">
        <v>689673</v>
      </c>
      <c r="N134" s="15">
        <v>5845469</v>
      </c>
      <c r="Q134" s="15">
        <v>11746872</v>
      </c>
      <c r="R134" s="15"/>
      <c r="S134" s="15">
        <v>60</v>
      </c>
      <c r="T134" s="15">
        <v>6672711</v>
      </c>
      <c r="U134" s="15">
        <v>1389383</v>
      </c>
      <c r="V134" s="15">
        <v>35682628</v>
      </c>
      <c r="W134" s="15">
        <v>4797855</v>
      </c>
      <c r="X134" s="15"/>
      <c r="Y134" s="2">
        <v>36</v>
      </c>
      <c r="Z134" s="2"/>
      <c r="AA134" s="2"/>
      <c r="AB134" s="15">
        <v>9703063</v>
      </c>
      <c r="AC134" s="15"/>
      <c r="AD134" s="15">
        <v>58739</v>
      </c>
      <c r="AE134" s="18">
        <v>417708</v>
      </c>
      <c r="AF134" s="18">
        <f t="shared" si="1"/>
        <v>188096244</v>
      </c>
    </row>
    <row r="135" spans="1:32" s="16" customFormat="1" x14ac:dyDescent="0.15">
      <c r="A135" s="14">
        <v>41090</v>
      </c>
      <c r="B135" s="15">
        <v>78476277</v>
      </c>
      <c r="C135" s="15">
        <v>40181</v>
      </c>
      <c r="D135" s="15">
        <v>414409</v>
      </c>
      <c r="E135" s="15">
        <v>50304</v>
      </c>
      <c r="F135" s="15"/>
      <c r="G135" s="15">
        <v>851375</v>
      </c>
      <c r="H135" s="15"/>
      <c r="I135" s="15">
        <v>3154968</v>
      </c>
      <c r="J135" s="15">
        <v>2593750</v>
      </c>
      <c r="K135" s="15">
        <v>13807895</v>
      </c>
      <c r="L135" s="15">
        <v>594116</v>
      </c>
      <c r="N135" s="15">
        <v>4965776</v>
      </c>
      <c r="Q135" s="15">
        <v>10109496</v>
      </c>
      <c r="R135" s="15"/>
      <c r="S135" s="15"/>
      <c r="T135" s="15">
        <v>5822986</v>
      </c>
      <c r="U135" s="15">
        <v>1139769</v>
      </c>
      <c r="V135" s="15">
        <v>33158683</v>
      </c>
      <c r="W135" s="15">
        <v>4057314</v>
      </c>
      <c r="X135" s="15"/>
      <c r="Y135" s="2">
        <v>72</v>
      </c>
      <c r="Z135" s="2"/>
      <c r="AA135" s="2"/>
      <c r="AB135" s="15">
        <v>8633310</v>
      </c>
      <c r="AC135" s="15"/>
      <c r="AD135" s="15">
        <v>51462</v>
      </c>
      <c r="AE135" s="18">
        <v>326388</v>
      </c>
      <c r="AF135" s="18">
        <f t="shared" si="1"/>
        <v>168248531</v>
      </c>
    </row>
    <row r="136" spans="1:32" s="16" customFormat="1" x14ac:dyDescent="0.15">
      <c r="A136" s="14">
        <v>41121</v>
      </c>
      <c r="B136" s="15">
        <v>95334373</v>
      </c>
      <c r="C136" s="15">
        <v>42888</v>
      </c>
      <c r="D136" s="15">
        <v>499075</v>
      </c>
      <c r="E136" s="15">
        <v>60741</v>
      </c>
      <c r="F136" s="15"/>
      <c r="G136" s="15">
        <v>902236</v>
      </c>
      <c r="H136" s="15"/>
      <c r="I136" s="15">
        <v>3195673</v>
      </c>
      <c r="J136" s="15">
        <v>2907128</v>
      </c>
      <c r="K136" s="15">
        <v>17050461</v>
      </c>
      <c r="L136" s="15">
        <v>674159</v>
      </c>
      <c r="N136" s="15">
        <v>5402899</v>
      </c>
      <c r="Q136" s="15">
        <v>11636724</v>
      </c>
      <c r="R136" s="15"/>
      <c r="S136" s="15">
        <v>12</v>
      </c>
      <c r="T136" s="15">
        <v>6504389</v>
      </c>
      <c r="U136" s="15">
        <v>1265817</v>
      </c>
      <c r="V136" s="15">
        <v>42751333</v>
      </c>
      <c r="W136" s="15">
        <v>4630743</v>
      </c>
      <c r="X136" s="15"/>
      <c r="Y136" s="2">
        <v>120</v>
      </c>
      <c r="Z136" s="2"/>
      <c r="AA136" s="2"/>
      <c r="AB136" s="15">
        <v>8575246</v>
      </c>
      <c r="AC136" s="15"/>
      <c r="AD136" s="15">
        <v>54960</v>
      </c>
      <c r="AE136" s="18">
        <v>385416</v>
      </c>
      <c r="AF136" s="18">
        <f t="shared" si="1"/>
        <v>201874393</v>
      </c>
    </row>
    <row r="137" spans="1:32" s="16" customFormat="1" x14ac:dyDescent="0.15">
      <c r="A137" s="14">
        <v>41152</v>
      </c>
      <c r="B137" s="15">
        <v>96686788</v>
      </c>
      <c r="C137" s="15">
        <v>46123</v>
      </c>
      <c r="D137" s="15">
        <v>482257</v>
      </c>
      <c r="E137" s="15">
        <v>51528</v>
      </c>
      <c r="F137" s="15"/>
      <c r="G137" s="15">
        <v>712390</v>
      </c>
      <c r="H137" s="15"/>
      <c r="I137" s="15">
        <v>2895794</v>
      </c>
      <c r="J137" s="15">
        <v>2797971</v>
      </c>
      <c r="K137" s="15">
        <v>16887659</v>
      </c>
      <c r="L137" s="15">
        <v>655850</v>
      </c>
      <c r="N137" s="15">
        <v>5106135</v>
      </c>
      <c r="Q137" s="15">
        <v>11465976</v>
      </c>
      <c r="R137" s="15"/>
      <c r="S137" s="15">
        <v>36</v>
      </c>
      <c r="T137" s="15">
        <v>6265382</v>
      </c>
      <c r="U137" s="15">
        <v>1236117</v>
      </c>
      <c r="V137" s="15">
        <v>45068050</v>
      </c>
      <c r="W137" s="15">
        <v>4584009</v>
      </c>
      <c r="X137" s="15"/>
      <c r="Y137" s="2">
        <v>24</v>
      </c>
      <c r="Z137" s="2"/>
      <c r="AA137" s="2"/>
      <c r="AB137" s="15">
        <v>6935939</v>
      </c>
      <c r="AC137" s="15"/>
      <c r="AD137" s="15">
        <v>56776</v>
      </c>
      <c r="AE137" s="18">
        <v>393096</v>
      </c>
      <c r="AF137" s="18">
        <f t="shared" si="1"/>
        <v>202327900</v>
      </c>
    </row>
    <row r="138" spans="1:32" s="16" customFormat="1" x14ac:dyDescent="0.15">
      <c r="A138" s="14">
        <v>41182</v>
      </c>
      <c r="B138" s="15">
        <v>79668821</v>
      </c>
      <c r="C138" s="15">
        <v>40236</v>
      </c>
      <c r="D138" s="15">
        <v>438445</v>
      </c>
      <c r="E138" s="15">
        <v>44980</v>
      </c>
      <c r="F138" s="15"/>
      <c r="G138" s="15">
        <v>719785</v>
      </c>
      <c r="H138" s="15"/>
      <c r="I138" s="15">
        <v>2533299</v>
      </c>
      <c r="J138" s="15">
        <v>2379947</v>
      </c>
      <c r="K138" s="15">
        <v>14173218</v>
      </c>
      <c r="L138" s="15">
        <v>558590</v>
      </c>
      <c r="N138" s="15">
        <v>4407992</v>
      </c>
      <c r="Q138" s="15">
        <v>9522444</v>
      </c>
      <c r="R138" s="15"/>
      <c r="S138" s="15">
        <v>60</v>
      </c>
      <c r="T138" s="15">
        <v>5358333</v>
      </c>
      <c r="U138" s="15">
        <v>1031929</v>
      </c>
      <c r="V138" s="15">
        <v>36552390</v>
      </c>
      <c r="W138" s="15">
        <v>3841831</v>
      </c>
      <c r="X138" s="15"/>
      <c r="Y138" s="2">
        <v>108</v>
      </c>
      <c r="Z138" s="2"/>
      <c r="AA138" s="2"/>
      <c r="AB138" s="15">
        <v>6745390</v>
      </c>
      <c r="AC138" s="15"/>
      <c r="AD138" s="15">
        <v>50600</v>
      </c>
      <c r="AE138" s="18">
        <v>340032</v>
      </c>
      <c r="AF138" s="18">
        <f t="shared" ref="AF138:AF201" si="2">SUM(B138:C138,D138,E138,G138,I138,J138,K138:L138,N138,Q138,S138,T138:U138,V138,W138,Y138,AB138,AD138:AE138)</f>
        <v>168408430</v>
      </c>
    </row>
    <row r="139" spans="1:32" s="16" customFormat="1" x14ac:dyDescent="0.15">
      <c r="A139" s="14">
        <v>41213</v>
      </c>
      <c r="B139" s="15">
        <v>79108693</v>
      </c>
      <c r="C139" s="15">
        <v>37885</v>
      </c>
      <c r="D139" s="15">
        <v>416971</v>
      </c>
      <c r="E139" s="15">
        <v>48403</v>
      </c>
      <c r="F139" s="15"/>
      <c r="G139" s="15">
        <v>975830</v>
      </c>
      <c r="H139" s="15"/>
      <c r="I139" s="15">
        <v>3065641</v>
      </c>
      <c r="J139" s="15">
        <v>2505680</v>
      </c>
      <c r="K139" s="15">
        <v>14273708</v>
      </c>
      <c r="L139" s="15">
        <v>606247</v>
      </c>
      <c r="N139" s="15">
        <v>4791549</v>
      </c>
      <c r="Q139" s="15">
        <v>10065312</v>
      </c>
      <c r="R139" s="15"/>
      <c r="S139" s="15">
        <v>12</v>
      </c>
      <c r="T139" s="15">
        <v>5795702</v>
      </c>
      <c r="U139" s="15">
        <v>1083986</v>
      </c>
      <c r="V139" s="15">
        <v>35416710</v>
      </c>
      <c r="W139" s="15">
        <v>3989615</v>
      </c>
      <c r="X139" s="15"/>
      <c r="Y139" s="2">
        <v>36</v>
      </c>
      <c r="Z139" s="2"/>
      <c r="AA139" s="2"/>
      <c r="AB139" s="15">
        <v>8245200</v>
      </c>
      <c r="AC139" s="15"/>
      <c r="AD139" s="15">
        <v>52917</v>
      </c>
      <c r="AE139" s="18">
        <v>321648</v>
      </c>
      <c r="AF139" s="18">
        <f t="shared" si="2"/>
        <v>170801745</v>
      </c>
    </row>
    <row r="140" spans="1:32" s="16" customFormat="1" x14ac:dyDescent="0.15">
      <c r="A140" s="14">
        <v>41243</v>
      </c>
      <c r="B140" s="15">
        <v>59457439</v>
      </c>
      <c r="C140" s="15">
        <v>33348</v>
      </c>
      <c r="D140" s="15">
        <v>356539</v>
      </c>
      <c r="E140" s="15">
        <v>39984</v>
      </c>
      <c r="F140" s="15"/>
      <c r="G140" s="15">
        <v>784526</v>
      </c>
      <c r="H140" s="15"/>
      <c r="I140" s="15">
        <v>2683899</v>
      </c>
      <c r="J140" s="15">
        <v>2036476</v>
      </c>
      <c r="K140" s="15">
        <v>10583570</v>
      </c>
      <c r="L140" s="15">
        <v>485179</v>
      </c>
      <c r="N140" s="15">
        <v>3864680</v>
      </c>
      <c r="Q140" s="15">
        <v>7803480</v>
      </c>
      <c r="R140" s="15"/>
      <c r="S140" s="15">
        <v>12</v>
      </c>
      <c r="T140" s="15">
        <v>4753104</v>
      </c>
      <c r="U140" s="15">
        <v>860871</v>
      </c>
      <c r="V140" s="15">
        <v>25031270</v>
      </c>
      <c r="W140" s="15">
        <v>3174040</v>
      </c>
      <c r="X140" s="15"/>
      <c r="Y140" s="2">
        <v>36</v>
      </c>
      <c r="Z140" s="2"/>
      <c r="AA140" s="2"/>
      <c r="AB140" s="15">
        <v>6602275</v>
      </c>
      <c r="AC140" s="15"/>
      <c r="AD140" s="15">
        <v>40383</v>
      </c>
      <c r="AE140" s="18">
        <v>248220</v>
      </c>
      <c r="AF140" s="18">
        <f t="shared" si="2"/>
        <v>128839331</v>
      </c>
    </row>
    <row r="141" spans="1:32" s="16" customFormat="1" x14ac:dyDescent="0.15">
      <c r="A141" s="14">
        <v>41274</v>
      </c>
      <c r="B141" s="15">
        <v>53440119</v>
      </c>
      <c r="C141" s="15">
        <v>28920</v>
      </c>
      <c r="D141" s="15">
        <v>350309</v>
      </c>
      <c r="E141" s="15">
        <v>40547</v>
      </c>
      <c r="F141" s="15"/>
      <c r="G141" s="15">
        <v>672263</v>
      </c>
      <c r="H141" s="15"/>
      <c r="I141" s="15">
        <v>2612756</v>
      </c>
      <c r="J141" s="15">
        <v>1969985</v>
      </c>
      <c r="K141" s="15">
        <v>10141021</v>
      </c>
      <c r="L141" s="15">
        <v>470133</v>
      </c>
      <c r="N141" s="15">
        <v>3596574</v>
      </c>
      <c r="Q141" s="15">
        <v>7169136</v>
      </c>
      <c r="R141" s="15"/>
      <c r="S141" s="15">
        <v>252</v>
      </c>
      <c r="T141" s="15">
        <v>4495367</v>
      </c>
      <c r="U141" s="15">
        <v>824499</v>
      </c>
      <c r="V141" s="15">
        <v>21952122</v>
      </c>
      <c r="W141" s="15">
        <v>2945608</v>
      </c>
      <c r="X141" s="15"/>
      <c r="Y141" s="2">
        <v>48</v>
      </c>
      <c r="Z141" s="2"/>
      <c r="AA141" s="2"/>
      <c r="AB141" s="15">
        <v>6393831</v>
      </c>
      <c r="AC141" s="15"/>
      <c r="AD141" s="15">
        <v>37740</v>
      </c>
      <c r="AE141" s="18">
        <v>233064</v>
      </c>
      <c r="AF141" s="18">
        <f t="shared" si="2"/>
        <v>117374294</v>
      </c>
    </row>
    <row r="142" spans="1:32" s="16" customFormat="1" x14ac:dyDescent="0.15">
      <c r="A142" s="14">
        <v>41305</v>
      </c>
      <c r="B142" s="15">
        <v>75435031</v>
      </c>
      <c r="C142" s="15">
        <v>40488</v>
      </c>
      <c r="D142" s="15">
        <v>414112</v>
      </c>
      <c r="E142" s="15">
        <v>53591</v>
      </c>
      <c r="F142" s="15"/>
      <c r="G142" s="15">
        <v>745109</v>
      </c>
      <c r="H142" s="15"/>
      <c r="I142" s="15">
        <v>3276589</v>
      </c>
      <c r="J142" s="15">
        <v>2795300</v>
      </c>
      <c r="K142" s="15">
        <v>14363429</v>
      </c>
      <c r="L142" s="15">
        <v>652070</v>
      </c>
      <c r="N142" s="15">
        <v>5044887</v>
      </c>
      <c r="Q142" s="15">
        <v>9976032</v>
      </c>
      <c r="R142" s="15"/>
      <c r="S142" s="15">
        <v>120</v>
      </c>
      <c r="T142" s="15">
        <v>5745926</v>
      </c>
      <c r="U142" s="15">
        <v>1279933</v>
      </c>
      <c r="V142" s="15">
        <v>28678944</v>
      </c>
      <c r="W142" s="15">
        <v>4385268</v>
      </c>
      <c r="X142" s="15"/>
      <c r="Y142" s="2">
        <v>84</v>
      </c>
      <c r="Z142" s="2"/>
      <c r="AA142" s="2"/>
      <c r="AB142" s="15">
        <v>7629950</v>
      </c>
      <c r="AC142" s="15"/>
      <c r="AD142" s="15">
        <v>46949</v>
      </c>
      <c r="AE142" s="18">
        <v>379548</v>
      </c>
      <c r="AF142" s="18">
        <f t="shared" si="2"/>
        <v>160943360</v>
      </c>
    </row>
    <row r="143" spans="1:32" s="16" customFormat="1" x14ac:dyDescent="0.15">
      <c r="A143" s="14">
        <v>41333</v>
      </c>
      <c r="B143" s="15">
        <v>61213841</v>
      </c>
      <c r="C143" s="15">
        <v>32316</v>
      </c>
      <c r="D143" s="15">
        <v>397317</v>
      </c>
      <c r="E143" s="15">
        <v>39548</v>
      </c>
      <c r="F143" s="15"/>
      <c r="G143" s="15">
        <v>664395</v>
      </c>
      <c r="H143" s="15"/>
      <c r="I143" s="15">
        <v>2865361</v>
      </c>
      <c r="J143" s="15">
        <v>2282764</v>
      </c>
      <c r="K143" s="15">
        <v>11086360</v>
      </c>
      <c r="L143" s="15">
        <v>508424</v>
      </c>
      <c r="N143" s="15">
        <v>4274365</v>
      </c>
      <c r="Q143" s="15">
        <v>7901712</v>
      </c>
      <c r="R143" s="15"/>
      <c r="S143" s="15">
        <v>12</v>
      </c>
      <c r="T143" s="15">
        <v>5193277</v>
      </c>
      <c r="U143" s="15">
        <v>1035680</v>
      </c>
      <c r="V143" s="15">
        <v>25197070</v>
      </c>
      <c r="W143" s="15">
        <v>3579982</v>
      </c>
      <c r="X143" s="15"/>
      <c r="Y143" s="2">
        <v>108</v>
      </c>
      <c r="Z143" s="2"/>
      <c r="AA143" s="2"/>
      <c r="AB143" s="15">
        <v>7257565</v>
      </c>
      <c r="AC143" s="15"/>
      <c r="AD143" s="15">
        <v>43502</v>
      </c>
      <c r="AE143" s="18">
        <v>268008</v>
      </c>
      <c r="AF143" s="18">
        <f t="shared" si="2"/>
        <v>133841607</v>
      </c>
    </row>
    <row r="144" spans="1:32" s="16" customFormat="1" x14ac:dyDescent="0.15">
      <c r="A144" s="14">
        <v>41364</v>
      </c>
      <c r="B144" s="15">
        <v>57743930</v>
      </c>
      <c r="C144" s="15">
        <v>31464</v>
      </c>
      <c r="D144" s="15">
        <v>371580</v>
      </c>
      <c r="E144" s="15">
        <v>43546</v>
      </c>
      <c r="F144" s="15"/>
      <c r="G144" s="15">
        <v>580888</v>
      </c>
      <c r="H144" s="15"/>
      <c r="I144" s="15">
        <v>2827320</v>
      </c>
      <c r="J144" s="15">
        <v>2202433</v>
      </c>
      <c r="K144" s="15">
        <v>10653716</v>
      </c>
      <c r="L144" s="15">
        <v>496156</v>
      </c>
      <c r="N144" s="15">
        <v>4162949</v>
      </c>
      <c r="Q144" s="15">
        <v>7872696</v>
      </c>
      <c r="R144" s="15"/>
      <c r="S144" s="15">
        <v>36</v>
      </c>
      <c r="T144" s="15">
        <v>5287374</v>
      </c>
      <c r="U144" s="15">
        <v>975639</v>
      </c>
      <c r="V144" s="15">
        <v>24695769</v>
      </c>
      <c r="W144" s="15">
        <v>3318706</v>
      </c>
      <c r="X144" s="15"/>
      <c r="Y144" s="2">
        <v>96</v>
      </c>
      <c r="Z144" s="2"/>
      <c r="AA144" s="2"/>
      <c r="AB144" s="15">
        <v>7384077</v>
      </c>
      <c r="AC144" s="15"/>
      <c r="AD144" s="15">
        <v>48108</v>
      </c>
      <c r="AE144" s="18">
        <v>217776</v>
      </c>
      <c r="AF144" s="18">
        <f t="shared" si="2"/>
        <v>128914259</v>
      </c>
    </row>
    <row r="145" spans="1:32" s="16" customFormat="1" x14ac:dyDescent="0.15">
      <c r="A145" s="14">
        <v>41394</v>
      </c>
      <c r="B145" s="15">
        <v>82160974</v>
      </c>
      <c r="C145" s="15">
        <v>41820</v>
      </c>
      <c r="D145" s="15">
        <v>529198</v>
      </c>
      <c r="E145" s="15">
        <v>53052</v>
      </c>
      <c r="F145" s="15"/>
      <c r="G145" s="15">
        <v>657780</v>
      </c>
      <c r="H145" s="15"/>
      <c r="I145" s="15">
        <v>3585506</v>
      </c>
      <c r="J145" s="15">
        <v>3067953</v>
      </c>
      <c r="K145" s="15">
        <v>14757688</v>
      </c>
      <c r="L145" s="15">
        <v>666458</v>
      </c>
      <c r="N145" s="15">
        <v>5821695</v>
      </c>
      <c r="Q145" s="15">
        <v>10614144</v>
      </c>
      <c r="R145" s="15"/>
      <c r="S145" s="15">
        <v>36</v>
      </c>
      <c r="T145" s="15">
        <v>6952120</v>
      </c>
      <c r="U145" s="15">
        <v>1329761</v>
      </c>
      <c r="V145" s="15">
        <v>34588420</v>
      </c>
      <c r="W145" s="15">
        <v>4681312</v>
      </c>
      <c r="X145" s="15"/>
      <c r="Y145" s="2">
        <v>36</v>
      </c>
      <c r="Z145" s="2"/>
      <c r="AA145" s="2"/>
      <c r="AB145" s="15">
        <v>9292614</v>
      </c>
      <c r="AC145" s="15"/>
      <c r="AD145" s="15">
        <v>51667</v>
      </c>
      <c r="AE145" s="18">
        <v>338772</v>
      </c>
      <c r="AF145" s="18">
        <f t="shared" si="2"/>
        <v>179191006</v>
      </c>
    </row>
    <row r="146" spans="1:32" s="16" customFormat="1" x14ac:dyDescent="0.15">
      <c r="A146" s="14">
        <v>41425</v>
      </c>
      <c r="B146" s="15">
        <v>96162030</v>
      </c>
      <c r="C146" s="15">
        <v>50388</v>
      </c>
      <c r="D146" s="15">
        <v>626542</v>
      </c>
      <c r="E146" s="15">
        <v>64140</v>
      </c>
      <c r="F146" s="15"/>
      <c r="G146" s="15">
        <v>1062687</v>
      </c>
      <c r="H146" s="15"/>
      <c r="I146" s="15">
        <v>4021798</v>
      </c>
      <c r="J146" s="15">
        <v>3447379</v>
      </c>
      <c r="K146" s="15">
        <v>17225775</v>
      </c>
      <c r="L146" s="15">
        <v>726710</v>
      </c>
      <c r="N146" s="15">
        <v>6551133</v>
      </c>
      <c r="Q146" s="15">
        <v>11675004</v>
      </c>
      <c r="R146" s="15"/>
      <c r="S146" s="15">
        <v>168</v>
      </c>
      <c r="T146" s="15">
        <v>7894988</v>
      </c>
      <c r="U146" s="15">
        <v>1496019</v>
      </c>
      <c r="V146" s="15">
        <v>42022480</v>
      </c>
      <c r="W146" s="15">
        <v>5336660</v>
      </c>
      <c r="X146" s="15"/>
      <c r="Y146" s="2"/>
      <c r="Z146" s="2"/>
      <c r="AA146" s="2"/>
      <c r="AB146" s="15">
        <v>10584192</v>
      </c>
      <c r="AC146" s="15"/>
      <c r="AD146" s="15">
        <v>63072</v>
      </c>
      <c r="AE146" s="18">
        <v>400740</v>
      </c>
      <c r="AF146" s="18">
        <f t="shared" si="2"/>
        <v>209411905</v>
      </c>
    </row>
    <row r="147" spans="1:32" s="16" customFormat="1" x14ac:dyDescent="0.15">
      <c r="A147" s="14">
        <v>41455</v>
      </c>
      <c r="B147" s="15">
        <v>76124731</v>
      </c>
      <c r="C147" s="15">
        <v>38364</v>
      </c>
      <c r="D147" s="15">
        <v>444017</v>
      </c>
      <c r="E147" s="15">
        <v>42348</v>
      </c>
      <c r="F147" s="15"/>
      <c r="G147" s="15">
        <v>903889</v>
      </c>
      <c r="H147" s="15"/>
      <c r="I147" s="15">
        <v>3052835</v>
      </c>
      <c r="J147" s="15">
        <v>2568885</v>
      </c>
      <c r="K147" s="15">
        <v>13893984</v>
      </c>
      <c r="L147" s="15">
        <v>555553</v>
      </c>
      <c r="N147" s="15">
        <v>4870681</v>
      </c>
      <c r="Q147" s="15">
        <v>9623820</v>
      </c>
      <c r="R147" s="15"/>
      <c r="S147" s="15">
        <v>144</v>
      </c>
      <c r="T147" s="15">
        <v>6008600</v>
      </c>
      <c r="U147" s="15">
        <v>1084507</v>
      </c>
      <c r="V147" s="15">
        <v>33988110</v>
      </c>
      <c r="W147" s="15">
        <v>3962918</v>
      </c>
      <c r="X147" s="15"/>
      <c r="Y147" s="2">
        <v>180</v>
      </c>
      <c r="Z147" s="2"/>
      <c r="AA147" s="2"/>
      <c r="AB147" s="15">
        <v>8206909</v>
      </c>
      <c r="AC147" s="15"/>
      <c r="AD147" s="15">
        <v>53940</v>
      </c>
      <c r="AE147" s="18">
        <v>356184</v>
      </c>
      <c r="AF147" s="18">
        <f t="shared" si="2"/>
        <v>165780599</v>
      </c>
    </row>
    <row r="148" spans="1:32" s="16" customFormat="1" x14ac:dyDescent="0.15">
      <c r="A148" s="14">
        <v>41486</v>
      </c>
      <c r="B148" s="15">
        <v>101266115</v>
      </c>
      <c r="C148" s="15">
        <v>47688</v>
      </c>
      <c r="D148" s="15">
        <v>605626</v>
      </c>
      <c r="E148" s="15">
        <v>50129</v>
      </c>
      <c r="F148" s="15"/>
      <c r="G148" s="15">
        <v>1160757</v>
      </c>
      <c r="H148" s="15"/>
      <c r="I148" s="15">
        <v>3405890</v>
      </c>
      <c r="J148" s="15">
        <v>3142091</v>
      </c>
      <c r="K148" s="15">
        <v>18550756</v>
      </c>
      <c r="L148" s="15">
        <v>706610</v>
      </c>
      <c r="N148" s="15">
        <v>5830996</v>
      </c>
      <c r="Q148" s="15">
        <v>11500680</v>
      </c>
      <c r="R148" s="15"/>
      <c r="S148" s="15">
        <v>336</v>
      </c>
      <c r="T148" s="15">
        <v>7181598</v>
      </c>
      <c r="U148" s="15">
        <v>1320771</v>
      </c>
      <c r="V148" s="15">
        <v>48398382</v>
      </c>
      <c r="W148" s="15">
        <v>4899489</v>
      </c>
      <c r="X148" s="15"/>
      <c r="Y148" s="2">
        <v>96</v>
      </c>
      <c r="Z148" s="2"/>
      <c r="AA148" s="2"/>
      <c r="AB148" s="15">
        <v>8759306</v>
      </c>
      <c r="AC148" s="15"/>
      <c r="AD148" s="15">
        <v>69126</v>
      </c>
      <c r="AE148" s="18">
        <v>401304</v>
      </c>
      <c r="AF148" s="18">
        <f t="shared" si="2"/>
        <v>217297746</v>
      </c>
    </row>
    <row r="149" spans="1:32" s="16" customFormat="1" x14ac:dyDescent="0.15">
      <c r="A149" s="14">
        <v>41517</v>
      </c>
      <c r="B149" s="15">
        <v>90040251</v>
      </c>
      <c r="C149" s="15">
        <v>40567</v>
      </c>
      <c r="D149" s="15">
        <v>516358</v>
      </c>
      <c r="E149" s="15">
        <v>41934</v>
      </c>
      <c r="F149" s="15"/>
      <c r="G149" s="15">
        <v>828041</v>
      </c>
      <c r="H149" s="15"/>
      <c r="I149" s="15">
        <v>2765879</v>
      </c>
      <c r="J149" s="15">
        <v>2675138</v>
      </c>
      <c r="K149" s="15">
        <v>16255285</v>
      </c>
      <c r="L149" s="15">
        <v>629052</v>
      </c>
      <c r="N149" s="15">
        <v>4906600</v>
      </c>
      <c r="Q149" s="15">
        <v>10059276</v>
      </c>
      <c r="R149" s="15"/>
      <c r="S149" s="15">
        <v>204</v>
      </c>
      <c r="T149" s="15">
        <v>6125641</v>
      </c>
      <c r="U149" s="15">
        <v>1119539</v>
      </c>
      <c r="V149" s="15">
        <v>44070765</v>
      </c>
      <c r="W149" s="15">
        <v>4277855</v>
      </c>
      <c r="X149" s="15"/>
      <c r="Y149" s="2">
        <v>84</v>
      </c>
      <c r="Z149" s="2"/>
      <c r="AA149" s="2"/>
      <c r="AB149" s="15">
        <v>6544022</v>
      </c>
      <c r="AC149" s="15"/>
      <c r="AD149" s="15">
        <v>68797</v>
      </c>
      <c r="AE149" s="18">
        <v>321036</v>
      </c>
      <c r="AF149" s="18">
        <f t="shared" si="2"/>
        <v>191286324</v>
      </c>
    </row>
    <row r="150" spans="1:32" s="16" customFormat="1" x14ac:dyDescent="0.15">
      <c r="A150" s="14">
        <v>41547</v>
      </c>
      <c r="B150" s="15">
        <v>86144308</v>
      </c>
      <c r="C150" s="15">
        <v>38562</v>
      </c>
      <c r="D150" s="15">
        <v>548237</v>
      </c>
      <c r="E150" s="15">
        <v>44544</v>
      </c>
      <c r="F150" s="15"/>
      <c r="G150" s="15">
        <v>886595</v>
      </c>
      <c r="H150" s="15"/>
      <c r="I150" s="15">
        <v>2799788</v>
      </c>
      <c r="J150" s="15">
        <v>2598663</v>
      </c>
      <c r="K150" s="15">
        <v>15878034</v>
      </c>
      <c r="L150" s="15">
        <v>601069</v>
      </c>
      <c r="N150" s="15">
        <v>4751326</v>
      </c>
      <c r="Q150" s="15">
        <v>9863880</v>
      </c>
      <c r="R150" s="15"/>
      <c r="S150" s="15">
        <v>144</v>
      </c>
      <c r="T150" s="15">
        <v>6122599</v>
      </c>
      <c r="U150" s="15">
        <v>1060494</v>
      </c>
      <c r="V150" s="15">
        <v>42145286</v>
      </c>
      <c r="W150" s="15">
        <v>4057489</v>
      </c>
      <c r="X150" s="15"/>
      <c r="Y150" s="2">
        <v>48</v>
      </c>
      <c r="Z150" s="2"/>
      <c r="AA150" s="2"/>
      <c r="AB150" s="15">
        <v>7167672</v>
      </c>
      <c r="AC150" s="15"/>
      <c r="AD150" s="15">
        <v>60379</v>
      </c>
      <c r="AE150" s="18">
        <v>301884</v>
      </c>
      <c r="AF150" s="18">
        <f t="shared" si="2"/>
        <v>185071001</v>
      </c>
    </row>
    <row r="151" spans="1:32" s="16" customFormat="1" x14ac:dyDescent="0.15">
      <c r="A151" s="14">
        <v>41578</v>
      </c>
      <c r="B151" s="15">
        <v>84313662</v>
      </c>
      <c r="C151" s="15">
        <v>40697</v>
      </c>
      <c r="D151" s="15">
        <v>517952</v>
      </c>
      <c r="E151" s="15">
        <v>46638</v>
      </c>
      <c r="F151" s="15"/>
      <c r="G151" s="15">
        <v>1112307</v>
      </c>
      <c r="H151" s="15"/>
      <c r="I151" s="15">
        <v>3368250</v>
      </c>
      <c r="J151" s="15">
        <v>2746464</v>
      </c>
      <c r="K151" s="15">
        <v>15734348</v>
      </c>
      <c r="L151" s="15">
        <v>620846</v>
      </c>
      <c r="N151" s="15">
        <v>5120655</v>
      </c>
      <c r="Q151" s="15">
        <v>10313352</v>
      </c>
      <c r="R151" s="15"/>
      <c r="S151" s="15">
        <v>492</v>
      </c>
      <c r="T151" s="15">
        <v>6464020</v>
      </c>
      <c r="U151" s="15">
        <v>1077067</v>
      </c>
      <c r="V151" s="15">
        <v>39509251</v>
      </c>
      <c r="W151" s="15">
        <v>4164326</v>
      </c>
      <c r="X151" s="15"/>
      <c r="Y151" s="2">
        <v>156</v>
      </c>
      <c r="Z151" s="2"/>
      <c r="AA151" s="2"/>
      <c r="AB151" s="15">
        <v>8661544</v>
      </c>
      <c r="AC151" s="15"/>
      <c r="AD151" s="15">
        <v>59700</v>
      </c>
      <c r="AE151" s="18">
        <v>314916</v>
      </c>
      <c r="AF151" s="18">
        <f t="shared" si="2"/>
        <v>184186643</v>
      </c>
    </row>
    <row r="152" spans="1:32" s="16" customFormat="1" x14ac:dyDescent="0.15">
      <c r="A152" s="14">
        <v>41608</v>
      </c>
      <c r="B152" s="15">
        <v>58161767</v>
      </c>
      <c r="C152" s="15">
        <v>30144</v>
      </c>
      <c r="D152" s="15">
        <v>362204</v>
      </c>
      <c r="E152" s="15">
        <v>40540</v>
      </c>
      <c r="F152" s="15"/>
      <c r="G152" s="15">
        <v>842894</v>
      </c>
      <c r="H152" s="15"/>
      <c r="I152" s="15">
        <v>2652058</v>
      </c>
      <c r="J152" s="15">
        <v>2016223</v>
      </c>
      <c r="K152" s="15">
        <v>10716386</v>
      </c>
      <c r="L152" s="15">
        <v>459046</v>
      </c>
      <c r="N152" s="15">
        <v>3724972</v>
      </c>
      <c r="Q152" s="15">
        <v>7912980</v>
      </c>
      <c r="R152" s="15"/>
      <c r="S152" s="15">
        <v>192</v>
      </c>
      <c r="T152" s="15">
        <v>4773093</v>
      </c>
      <c r="U152" s="15">
        <v>788310</v>
      </c>
      <c r="V152" s="15">
        <v>25741164</v>
      </c>
      <c r="W152" s="15">
        <v>3004799</v>
      </c>
      <c r="X152" s="15"/>
      <c r="Y152" s="2">
        <v>108</v>
      </c>
      <c r="Z152" s="2"/>
      <c r="AA152" s="2"/>
      <c r="AB152" s="15">
        <v>6470758</v>
      </c>
      <c r="AC152" s="15"/>
      <c r="AD152" s="15">
        <v>44476</v>
      </c>
      <c r="AE152" s="18">
        <v>208440</v>
      </c>
      <c r="AF152" s="18">
        <f t="shared" si="2"/>
        <v>127950554</v>
      </c>
    </row>
    <row r="153" spans="1:32" s="16" customFormat="1" x14ac:dyDescent="0.15">
      <c r="A153" s="14">
        <v>41639</v>
      </c>
      <c r="B153" s="15">
        <v>52197987</v>
      </c>
      <c r="C153" s="15">
        <v>31214</v>
      </c>
      <c r="D153" s="15">
        <v>354512</v>
      </c>
      <c r="E153" s="15">
        <v>40479</v>
      </c>
      <c r="F153" s="15"/>
      <c r="G153" s="15">
        <v>756293</v>
      </c>
      <c r="H153" s="15"/>
      <c r="I153" s="15">
        <v>2615917</v>
      </c>
      <c r="J153" s="15">
        <v>1989378</v>
      </c>
      <c r="K153" s="15">
        <v>10323774</v>
      </c>
      <c r="L153" s="15">
        <v>448206</v>
      </c>
      <c r="N153" s="15">
        <v>3538269</v>
      </c>
      <c r="Q153" s="15">
        <v>6443688</v>
      </c>
      <c r="R153" s="15"/>
      <c r="S153" s="15">
        <v>228</v>
      </c>
      <c r="T153" s="15">
        <v>4537897</v>
      </c>
      <c r="U153" s="15">
        <v>752586</v>
      </c>
      <c r="V153" s="15">
        <v>22333471</v>
      </c>
      <c r="W153" s="15">
        <v>2835103</v>
      </c>
      <c r="X153" s="15"/>
      <c r="Y153" s="2">
        <v>120</v>
      </c>
      <c r="Z153" s="2"/>
      <c r="AA153" s="2"/>
      <c r="AB153" s="15">
        <v>6293675</v>
      </c>
      <c r="AC153" s="15"/>
      <c r="AD153" s="15">
        <v>45114</v>
      </c>
      <c r="AE153" s="18">
        <v>191064</v>
      </c>
      <c r="AF153" s="18">
        <f t="shared" si="2"/>
        <v>115728975</v>
      </c>
    </row>
    <row r="154" spans="1:32" x14ac:dyDescent="0.15">
      <c r="A154" s="14">
        <v>41670</v>
      </c>
      <c r="B154" s="15">
        <v>76174437</v>
      </c>
      <c r="C154" s="15">
        <v>38745</v>
      </c>
      <c r="D154" s="15">
        <v>438521</v>
      </c>
      <c r="E154" s="15">
        <v>46344</v>
      </c>
      <c r="F154" s="15">
        <v>2292445</v>
      </c>
      <c r="G154" s="15">
        <v>744821</v>
      </c>
      <c r="H154" s="23">
        <f>G154/F154</f>
        <v>0.32490245131289952</v>
      </c>
      <c r="I154" s="15">
        <v>3355954</v>
      </c>
      <c r="J154" s="15">
        <v>2901434</v>
      </c>
      <c r="K154" s="15">
        <v>14623986</v>
      </c>
      <c r="L154" s="15">
        <v>663580</v>
      </c>
      <c r="M154" s="19">
        <v>5327060</v>
      </c>
      <c r="N154" s="15">
        <v>5081011</v>
      </c>
      <c r="O154" s="20">
        <f t="shared" ref="O154:O217" si="3">N154/M154</f>
        <v>0.95381148325718124</v>
      </c>
      <c r="P154" s="21">
        <v>7432443</v>
      </c>
      <c r="Q154" s="15">
        <v>9247164</v>
      </c>
      <c r="R154" s="23">
        <f>Q154/P154</f>
        <v>1.2441621146640478</v>
      </c>
      <c r="S154" s="15">
        <v>264</v>
      </c>
      <c r="T154" s="15">
        <v>5973191</v>
      </c>
      <c r="U154" s="15">
        <v>1183863</v>
      </c>
      <c r="V154" s="15">
        <v>29924741</v>
      </c>
      <c r="W154" s="15">
        <v>4360726</v>
      </c>
      <c r="X154" s="15">
        <v>393</v>
      </c>
      <c r="Y154" s="2">
        <v>48</v>
      </c>
      <c r="Z154" s="80">
        <f>Y154/X154</f>
        <v>0.12213740458015267</v>
      </c>
      <c r="AA154" s="6">
        <v>11384254</v>
      </c>
      <c r="AB154" s="15">
        <v>7729782</v>
      </c>
      <c r="AC154" s="23">
        <f>AB154/AA154</f>
        <v>0.67898889114736893</v>
      </c>
      <c r="AD154" s="15">
        <v>56621</v>
      </c>
      <c r="AE154" s="18">
        <v>327672</v>
      </c>
      <c r="AF154" s="8">
        <f t="shared" si="2"/>
        <v>162872905</v>
      </c>
    </row>
    <row r="155" spans="1:32" x14ac:dyDescent="0.15">
      <c r="A155" s="14">
        <v>41698</v>
      </c>
      <c r="B155" s="15">
        <v>55413465</v>
      </c>
      <c r="C155" s="15">
        <v>29520</v>
      </c>
      <c r="D155" s="15">
        <v>358296</v>
      </c>
      <c r="E155" s="15">
        <v>36840</v>
      </c>
      <c r="F155" s="15">
        <v>1245289</v>
      </c>
      <c r="G155" s="15">
        <v>727716</v>
      </c>
      <c r="H155" s="23">
        <f t="shared" ref="H155:H218" si="4">G155/F155</f>
        <v>0.58437519322823861</v>
      </c>
      <c r="I155" s="15">
        <v>2633219</v>
      </c>
      <c r="J155" s="15">
        <v>2077503</v>
      </c>
      <c r="K155" s="15">
        <v>10222327</v>
      </c>
      <c r="L155" s="15">
        <v>456147</v>
      </c>
      <c r="M155" s="19">
        <v>5051184</v>
      </c>
      <c r="N155" s="15">
        <v>3788502</v>
      </c>
      <c r="O155" s="20">
        <f t="shared" si="3"/>
        <v>0.75002256896600872</v>
      </c>
      <c r="P155" s="21">
        <v>7834443</v>
      </c>
      <c r="Q155" s="15">
        <v>7238340</v>
      </c>
      <c r="R155" s="23">
        <f t="shared" ref="R155:R218" si="5">Q155/P155</f>
        <v>0.92391252320043682</v>
      </c>
      <c r="S155" s="15">
        <v>192</v>
      </c>
      <c r="T155" s="15">
        <v>4829887</v>
      </c>
      <c r="U155" s="15">
        <v>867489</v>
      </c>
      <c r="V155" s="15">
        <v>23305088</v>
      </c>
      <c r="W155" s="15">
        <v>3164166</v>
      </c>
      <c r="X155" s="15">
        <v>443</v>
      </c>
      <c r="Y155" s="2">
        <v>108</v>
      </c>
      <c r="Z155" s="80">
        <f t="shared" ref="Z155:Z218" si="6">Y155/X155</f>
        <v>0.24379232505643342</v>
      </c>
      <c r="AA155" s="6">
        <v>12621206</v>
      </c>
      <c r="AB155" s="15">
        <v>6547196</v>
      </c>
      <c r="AC155" s="23">
        <f t="shared" ref="AC155:AC218" si="7">AB155/AA155</f>
        <v>0.51874567295708507</v>
      </c>
      <c r="AD155" s="15">
        <v>42792</v>
      </c>
      <c r="AE155" s="18">
        <v>215748</v>
      </c>
      <c r="AF155" s="8">
        <f t="shared" si="2"/>
        <v>121954541</v>
      </c>
    </row>
    <row r="156" spans="1:32" x14ac:dyDescent="0.15">
      <c r="A156" s="14">
        <v>41729</v>
      </c>
      <c r="B156" s="15">
        <v>71215121</v>
      </c>
      <c r="C156" s="15">
        <v>36528</v>
      </c>
      <c r="D156" s="15">
        <v>465838</v>
      </c>
      <c r="E156" s="15">
        <v>45492</v>
      </c>
      <c r="F156" s="15">
        <v>-192313</v>
      </c>
      <c r="G156" s="15">
        <v>793162</v>
      </c>
      <c r="H156" s="23">
        <f t="shared" si="4"/>
        <v>-4.1243285685315083</v>
      </c>
      <c r="I156" s="15">
        <v>3280725</v>
      </c>
      <c r="J156" s="15">
        <v>2693833</v>
      </c>
      <c r="K156" s="15">
        <v>12829827</v>
      </c>
      <c r="L156" s="15">
        <v>572703</v>
      </c>
      <c r="M156" s="19">
        <v>5584841</v>
      </c>
      <c r="N156" s="15">
        <v>4923341</v>
      </c>
      <c r="O156" s="20">
        <f t="shared" si="3"/>
        <v>0.88155437191497488</v>
      </c>
      <c r="P156" s="21">
        <v>8937351</v>
      </c>
      <c r="Q156" s="15">
        <v>9247164</v>
      </c>
      <c r="R156" s="23">
        <f t="shared" si="5"/>
        <v>1.0346649695194918</v>
      </c>
      <c r="S156" s="15">
        <v>144</v>
      </c>
      <c r="T156" s="15">
        <v>6115691</v>
      </c>
      <c r="U156" s="15">
        <v>1072177</v>
      </c>
      <c r="V156" s="15">
        <v>30344139</v>
      </c>
      <c r="W156" s="15">
        <v>3970489</v>
      </c>
      <c r="X156" s="15">
        <v>565</v>
      </c>
      <c r="Y156" s="2">
        <v>132</v>
      </c>
      <c r="Z156" s="80">
        <f t="shared" si="6"/>
        <v>0.23362831858407079</v>
      </c>
      <c r="AA156" s="6">
        <v>11705605</v>
      </c>
      <c r="AB156" s="15">
        <v>8606856</v>
      </c>
      <c r="AC156" s="23">
        <f t="shared" si="7"/>
        <v>0.73527647652556194</v>
      </c>
      <c r="AD156" s="15">
        <v>56687</v>
      </c>
      <c r="AE156" s="18">
        <v>327672</v>
      </c>
      <c r="AF156" s="8">
        <f t="shared" si="2"/>
        <v>156597721</v>
      </c>
    </row>
    <row r="157" spans="1:32" x14ac:dyDescent="0.15">
      <c r="A157" s="14">
        <v>41759</v>
      </c>
      <c r="B157" s="15">
        <v>83241874</v>
      </c>
      <c r="C157" s="15">
        <v>41172</v>
      </c>
      <c r="D157" s="15">
        <v>562928</v>
      </c>
      <c r="E157" s="15">
        <v>48883</v>
      </c>
      <c r="F157" s="15">
        <v>1729974</v>
      </c>
      <c r="G157" s="15">
        <v>997860</v>
      </c>
      <c r="H157" s="23">
        <f t="shared" si="4"/>
        <v>0.57680635662732505</v>
      </c>
      <c r="I157" s="15">
        <v>3555131</v>
      </c>
      <c r="J157" s="15">
        <v>3139149</v>
      </c>
      <c r="K157" s="15">
        <v>15013509</v>
      </c>
      <c r="L157" s="15">
        <v>639208</v>
      </c>
      <c r="M157" s="19">
        <v>5811983</v>
      </c>
      <c r="N157" s="15">
        <v>5812838</v>
      </c>
      <c r="O157" s="20">
        <f t="shared" si="3"/>
        <v>1.000147109859062</v>
      </c>
      <c r="P157" s="21">
        <v>9997071</v>
      </c>
      <c r="Q157" s="15">
        <v>9476160</v>
      </c>
      <c r="R157" s="23">
        <f t="shared" si="5"/>
        <v>0.94789363804658389</v>
      </c>
      <c r="S157" s="15">
        <v>144</v>
      </c>
      <c r="T157" s="15">
        <v>7015769</v>
      </c>
      <c r="U157" s="15">
        <v>1248511</v>
      </c>
      <c r="V157" s="15">
        <v>36058310</v>
      </c>
      <c r="W157" s="15">
        <v>4602106</v>
      </c>
      <c r="X157" s="15">
        <v>591</v>
      </c>
      <c r="Y157" s="2">
        <v>60</v>
      </c>
      <c r="Z157" s="80">
        <f t="shared" si="6"/>
        <v>0.10152284263959391</v>
      </c>
      <c r="AA157" s="6">
        <v>14059938</v>
      </c>
      <c r="AB157" s="15">
        <v>9166923</v>
      </c>
      <c r="AC157" s="23">
        <f t="shared" si="7"/>
        <v>0.6519888636777772</v>
      </c>
      <c r="AD157" s="15">
        <v>55256</v>
      </c>
      <c r="AE157" s="18">
        <v>335508</v>
      </c>
      <c r="AF157" s="8">
        <f t="shared" si="2"/>
        <v>181011299</v>
      </c>
    </row>
    <row r="158" spans="1:32" x14ac:dyDescent="0.15">
      <c r="A158" s="14">
        <v>41790</v>
      </c>
      <c r="B158" s="15">
        <v>94573374</v>
      </c>
      <c r="C158" s="15">
        <v>44760</v>
      </c>
      <c r="D158" s="15">
        <v>614465</v>
      </c>
      <c r="E158" s="15">
        <v>52812</v>
      </c>
      <c r="F158" s="15">
        <v>2001661</v>
      </c>
      <c r="G158" s="15">
        <v>1294905</v>
      </c>
      <c r="H158" s="23">
        <f t="shared" si="4"/>
        <v>0.64691523689575803</v>
      </c>
      <c r="I158" s="15">
        <v>3950331</v>
      </c>
      <c r="J158" s="15">
        <v>3357216</v>
      </c>
      <c r="K158" s="15">
        <v>16924391</v>
      </c>
      <c r="L158" s="15">
        <v>695126</v>
      </c>
      <c r="M158" s="19">
        <v>5553542</v>
      </c>
      <c r="N158" s="15">
        <v>6252047</v>
      </c>
      <c r="O158" s="20">
        <f t="shared" si="3"/>
        <v>1.1257764864297415</v>
      </c>
      <c r="P158" s="21">
        <v>10509702</v>
      </c>
      <c r="Q158" s="15">
        <v>9487332</v>
      </c>
      <c r="R158" s="23">
        <f t="shared" si="5"/>
        <v>0.90272131407722123</v>
      </c>
      <c r="S158" s="15">
        <v>300</v>
      </c>
      <c r="T158" s="15">
        <v>7789054</v>
      </c>
      <c r="U158" s="15">
        <v>1308189</v>
      </c>
      <c r="V158" s="15">
        <v>41818494</v>
      </c>
      <c r="W158" s="15">
        <v>5097198</v>
      </c>
      <c r="X158" s="15">
        <v>546</v>
      </c>
      <c r="Y158" s="2">
        <v>132</v>
      </c>
      <c r="Z158" s="80">
        <f t="shared" si="6"/>
        <v>0.24175824175824176</v>
      </c>
      <c r="AA158" s="6">
        <v>12193251</v>
      </c>
      <c r="AB158" s="15">
        <v>10143846</v>
      </c>
      <c r="AC158" s="23">
        <f t="shared" si="7"/>
        <v>0.83192300396342211</v>
      </c>
      <c r="AD158" s="15">
        <v>65441</v>
      </c>
      <c r="AE158" s="18">
        <v>381984</v>
      </c>
      <c r="AF158" s="8">
        <f t="shared" si="2"/>
        <v>203851397</v>
      </c>
    </row>
    <row r="159" spans="1:32" x14ac:dyDescent="0.15">
      <c r="A159" s="14">
        <v>41820</v>
      </c>
      <c r="B159" s="15">
        <v>83492555</v>
      </c>
      <c r="C159" s="15">
        <v>39480</v>
      </c>
      <c r="D159" s="15">
        <v>533763</v>
      </c>
      <c r="E159" s="15">
        <v>45582</v>
      </c>
      <c r="F159" s="15">
        <v>2703435</v>
      </c>
      <c r="G159" s="15">
        <v>1222846</v>
      </c>
      <c r="H159" s="23">
        <f t="shared" si="4"/>
        <v>0.45233046106157537</v>
      </c>
      <c r="I159" s="15">
        <v>3393114</v>
      </c>
      <c r="J159" s="15">
        <v>2830662</v>
      </c>
      <c r="K159" s="15">
        <v>15479218</v>
      </c>
      <c r="L159" s="15">
        <v>585912</v>
      </c>
      <c r="M159" s="19">
        <v>5460590</v>
      </c>
      <c r="N159" s="15">
        <v>5260015</v>
      </c>
      <c r="O159" s="20">
        <f t="shared" si="3"/>
        <v>0.96326862115632195</v>
      </c>
      <c r="P159" s="21">
        <v>10755795</v>
      </c>
      <c r="Q159" s="15">
        <v>8997576</v>
      </c>
      <c r="R159" s="23">
        <f t="shared" si="5"/>
        <v>0.83653286437683128</v>
      </c>
      <c r="S159" s="15">
        <v>216</v>
      </c>
      <c r="T159" s="15">
        <v>6690295</v>
      </c>
      <c r="U159" s="15">
        <v>1083051</v>
      </c>
      <c r="V159" s="15">
        <v>37899833</v>
      </c>
      <c r="W159" s="15">
        <v>4357092</v>
      </c>
      <c r="X159" s="15">
        <v>547</v>
      </c>
      <c r="Y159" s="2">
        <v>108</v>
      </c>
      <c r="Z159" s="80">
        <f t="shared" si="6"/>
        <v>0.19744058500914077</v>
      </c>
      <c r="AA159" s="6">
        <v>11356274</v>
      </c>
      <c r="AB159" s="15">
        <v>8985283</v>
      </c>
      <c r="AC159" s="23">
        <f t="shared" si="7"/>
        <v>0.79121752433940917</v>
      </c>
      <c r="AD159" s="15">
        <v>64344</v>
      </c>
      <c r="AE159" s="18">
        <v>320052</v>
      </c>
      <c r="AF159" s="8">
        <f t="shared" si="2"/>
        <v>181280997</v>
      </c>
    </row>
    <row r="160" spans="1:32" x14ac:dyDescent="0.15">
      <c r="A160" s="14">
        <v>41851</v>
      </c>
      <c r="B160" s="15">
        <v>102739915</v>
      </c>
      <c r="C160" s="15">
        <v>45660</v>
      </c>
      <c r="D160" s="15">
        <v>622313</v>
      </c>
      <c r="E160" s="15">
        <v>47112</v>
      </c>
      <c r="F160" s="15">
        <v>1139832</v>
      </c>
      <c r="G160" s="15">
        <v>1214801</v>
      </c>
      <c r="H160" s="23">
        <f t="shared" si="4"/>
        <v>1.065771973413626</v>
      </c>
      <c r="I160" s="15">
        <v>3387264</v>
      </c>
      <c r="J160" s="15">
        <v>3089475</v>
      </c>
      <c r="K160" s="15">
        <v>18764176</v>
      </c>
      <c r="L160" s="15">
        <v>681778</v>
      </c>
      <c r="M160" s="19">
        <v>5245318</v>
      </c>
      <c r="N160" s="15">
        <v>5633045</v>
      </c>
      <c r="O160" s="20">
        <f t="shared" si="3"/>
        <v>1.0739186832905079</v>
      </c>
      <c r="P160" s="21">
        <v>10733103</v>
      </c>
      <c r="Q160" s="15">
        <v>10158384</v>
      </c>
      <c r="R160" s="23">
        <f t="shared" si="5"/>
        <v>0.94645360246705912</v>
      </c>
      <c r="S160" s="15">
        <v>362</v>
      </c>
      <c r="T160" s="15">
        <v>7389802</v>
      </c>
      <c r="U160" s="15">
        <v>1201095</v>
      </c>
      <c r="V160" s="15">
        <v>48769883</v>
      </c>
      <c r="W160" s="15">
        <v>4916927</v>
      </c>
      <c r="X160" s="15">
        <v>571</v>
      </c>
      <c r="Y160" s="2">
        <v>72</v>
      </c>
      <c r="Z160" s="80">
        <f t="shared" si="6"/>
        <v>0.12609457092819615</v>
      </c>
      <c r="AA160" s="6">
        <v>8238219</v>
      </c>
      <c r="AB160" s="15">
        <v>8826739</v>
      </c>
      <c r="AC160" s="23">
        <f t="shared" si="7"/>
        <v>1.0714377707123348</v>
      </c>
      <c r="AD160" s="15">
        <v>76728</v>
      </c>
      <c r="AE160" s="18">
        <v>403260</v>
      </c>
      <c r="AF160" s="8">
        <f t="shared" si="2"/>
        <v>217968791</v>
      </c>
    </row>
    <row r="161" spans="1:32" x14ac:dyDescent="0.15">
      <c r="A161" s="14">
        <v>41882</v>
      </c>
      <c r="B161" s="15">
        <v>88867911</v>
      </c>
      <c r="C161" s="15">
        <v>39696</v>
      </c>
      <c r="D161" s="15">
        <v>531292</v>
      </c>
      <c r="E161" s="15">
        <v>39663</v>
      </c>
      <c r="F161" s="15">
        <v>1842212</v>
      </c>
      <c r="G161" s="15">
        <v>796319</v>
      </c>
      <c r="H161" s="23">
        <f t="shared" si="4"/>
        <v>0.43226241062375015</v>
      </c>
      <c r="I161" s="15">
        <v>2682310</v>
      </c>
      <c r="J161" s="15">
        <v>2534710</v>
      </c>
      <c r="K161" s="15">
        <v>16229491</v>
      </c>
      <c r="L161" s="15">
        <v>583826</v>
      </c>
      <c r="M161" s="19">
        <v>5314410</v>
      </c>
      <c r="N161" s="15">
        <v>4635938</v>
      </c>
      <c r="O161" s="20">
        <f t="shared" si="3"/>
        <v>0.87233352338265202</v>
      </c>
      <c r="P161" s="21">
        <v>9579900</v>
      </c>
      <c r="Q161" s="15">
        <v>8858316</v>
      </c>
      <c r="R161" s="23">
        <f t="shared" si="5"/>
        <v>0.92467729308239122</v>
      </c>
      <c r="S161" s="15">
        <v>156</v>
      </c>
      <c r="T161" s="15">
        <v>6252734</v>
      </c>
      <c r="U161" s="15">
        <v>1000172</v>
      </c>
      <c r="V161" s="15">
        <v>44743611</v>
      </c>
      <c r="W161" s="15">
        <v>4162285</v>
      </c>
      <c r="X161" s="15">
        <v>387</v>
      </c>
      <c r="Y161" s="2">
        <v>132</v>
      </c>
      <c r="Z161" s="80">
        <f t="shared" si="6"/>
        <v>0.34108527131782945</v>
      </c>
      <c r="AA161" s="6">
        <v>13522489</v>
      </c>
      <c r="AB161" s="15">
        <v>6432990</v>
      </c>
      <c r="AC161" s="23">
        <f t="shared" si="7"/>
        <v>0.4757252899225875</v>
      </c>
      <c r="AD161" s="15">
        <v>67650</v>
      </c>
      <c r="AE161" s="18">
        <v>306948</v>
      </c>
      <c r="AF161" s="8">
        <f t="shared" si="2"/>
        <v>188766150</v>
      </c>
    </row>
    <row r="162" spans="1:32" x14ac:dyDescent="0.15">
      <c r="A162" s="14">
        <v>41912</v>
      </c>
      <c r="B162" s="15">
        <v>89107028</v>
      </c>
      <c r="C162" s="15">
        <v>40657</v>
      </c>
      <c r="D162" s="15">
        <v>522301</v>
      </c>
      <c r="E162" s="15">
        <v>42252</v>
      </c>
      <c r="F162" s="15">
        <v>1779177</v>
      </c>
      <c r="G162" s="15">
        <v>862508</v>
      </c>
      <c r="H162" s="23">
        <f t="shared" si="4"/>
        <v>0.48477919847210255</v>
      </c>
      <c r="I162" s="15">
        <v>2939446</v>
      </c>
      <c r="J162" s="15">
        <v>2644418</v>
      </c>
      <c r="K162" s="15">
        <v>16835525</v>
      </c>
      <c r="L162" s="15">
        <v>619115</v>
      </c>
      <c r="M162" s="19">
        <v>5672256</v>
      </c>
      <c r="N162" s="15">
        <v>5015265</v>
      </c>
      <c r="O162" s="20">
        <f t="shared" si="3"/>
        <v>0.88417465643299598</v>
      </c>
      <c r="P162" s="21">
        <v>9650625</v>
      </c>
      <c r="Q162" s="15">
        <v>8504160</v>
      </c>
      <c r="R162" s="23">
        <f t="shared" si="5"/>
        <v>0.88120303089178165</v>
      </c>
      <c r="S162" s="15">
        <v>880</v>
      </c>
      <c r="T162" s="15">
        <v>6778985</v>
      </c>
      <c r="U162" s="15">
        <v>1024036</v>
      </c>
      <c r="V162" s="15">
        <v>43707797</v>
      </c>
      <c r="W162" s="15">
        <v>4288576</v>
      </c>
      <c r="X162" s="15">
        <v>400</v>
      </c>
      <c r="Y162" s="2">
        <v>134</v>
      </c>
      <c r="Z162" s="80">
        <f t="shared" si="6"/>
        <v>0.33500000000000002</v>
      </c>
      <c r="AA162" s="6">
        <v>12172813</v>
      </c>
      <c r="AB162" s="15">
        <v>7458498</v>
      </c>
      <c r="AC162" s="23">
        <f t="shared" si="7"/>
        <v>0.61271770132343284</v>
      </c>
      <c r="AD162" s="15">
        <v>62223</v>
      </c>
      <c r="AE162" s="18">
        <v>303516</v>
      </c>
      <c r="AF162" s="8">
        <f t="shared" si="2"/>
        <v>190757320</v>
      </c>
    </row>
    <row r="163" spans="1:32" x14ac:dyDescent="0.15">
      <c r="A163" s="14">
        <v>41943</v>
      </c>
      <c r="B163" s="15">
        <v>85112976</v>
      </c>
      <c r="C163" s="15">
        <v>40562</v>
      </c>
      <c r="D163" s="15">
        <v>507878</v>
      </c>
      <c r="E163" s="15">
        <v>48675</v>
      </c>
      <c r="F163" s="15">
        <v>1920185</v>
      </c>
      <c r="G163" s="15">
        <v>1249077</v>
      </c>
      <c r="H163" s="23">
        <f t="shared" si="4"/>
        <v>0.65049825928230876</v>
      </c>
      <c r="I163" s="15">
        <v>3363034</v>
      </c>
      <c r="J163" s="15">
        <v>2655904</v>
      </c>
      <c r="K163" s="15">
        <v>16054849</v>
      </c>
      <c r="L163" s="15">
        <v>637252</v>
      </c>
      <c r="M163" s="19">
        <v>6315827</v>
      </c>
      <c r="N163" s="15">
        <v>5111996</v>
      </c>
      <c r="O163" s="20">
        <f t="shared" si="3"/>
        <v>0.80939455751400413</v>
      </c>
      <c r="P163" s="21">
        <v>8926542</v>
      </c>
      <c r="Q163" s="15">
        <v>9500532</v>
      </c>
      <c r="R163" s="23">
        <f t="shared" si="5"/>
        <v>1.064301495472715</v>
      </c>
      <c r="S163" s="15">
        <v>148</v>
      </c>
      <c r="T163" s="15">
        <v>6980889</v>
      </c>
      <c r="U163" s="15">
        <v>1017057</v>
      </c>
      <c r="V163" s="15">
        <v>40610742</v>
      </c>
      <c r="W163" s="15">
        <v>4271713</v>
      </c>
      <c r="X163" s="15">
        <v>458</v>
      </c>
      <c r="Y163" s="2">
        <v>72</v>
      </c>
      <c r="Z163" s="80">
        <f t="shared" si="6"/>
        <v>0.15720524017467249</v>
      </c>
      <c r="AA163" s="6">
        <v>11654505</v>
      </c>
      <c r="AB163" s="15">
        <v>8617946</v>
      </c>
      <c r="AC163" s="23">
        <f t="shared" si="7"/>
        <v>0.73945191151404543</v>
      </c>
      <c r="AD163" s="15">
        <v>62993</v>
      </c>
      <c r="AE163" s="18">
        <v>354348</v>
      </c>
      <c r="AF163" s="8">
        <f t="shared" si="2"/>
        <v>186198643</v>
      </c>
    </row>
    <row r="164" spans="1:32" x14ac:dyDescent="0.15">
      <c r="A164" s="14">
        <v>41973</v>
      </c>
      <c r="B164" s="15">
        <v>59628200</v>
      </c>
      <c r="C164" s="15">
        <v>34188</v>
      </c>
      <c r="D164" s="15">
        <v>379333</v>
      </c>
      <c r="E164" s="15">
        <v>39360</v>
      </c>
      <c r="F164" s="15">
        <v>1622559</v>
      </c>
      <c r="G164" s="15">
        <v>900177</v>
      </c>
      <c r="H164" s="23">
        <f t="shared" si="4"/>
        <v>0.55478845453385672</v>
      </c>
      <c r="I164" s="15">
        <v>2643414</v>
      </c>
      <c r="J164" s="15">
        <v>1997818</v>
      </c>
      <c r="K164" s="15">
        <v>11428401</v>
      </c>
      <c r="L164" s="15">
        <v>470458</v>
      </c>
      <c r="M164" s="19">
        <v>5585245</v>
      </c>
      <c r="N164" s="15">
        <v>3821148</v>
      </c>
      <c r="O164" s="20">
        <f t="shared" si="3"/>
        <v>0.6841504714654415</v>
      </c>
      <c r="P164" s="21">
        <v>7495425</v>
      </c>
      <c r="Q164" s="15">
        <v>6617400</v>
      </c>
      <c r="R164" s="23">
        <f t="shared" si="5"/>
        <v>0.88285854371166417</v>
      </c>
      <c r="S164" s="15">
        <v>494</v>
      </c>
      <c r="T164" s="15">
        <v>5259617</v>
      </c>
      <c r="U164" s="15">
        <v>762436</v>
      </c>
      <c r="V164" s="15">
        <v>27237737</v>
      </c>
      <c r="W164" s="15">
        <v>3204923</v>
      </c>
      <c r="X164" s="15">
        <v>332</v>
      </c>
      <c r="Y164" s="2">
        <v>72</v>
      </c>
      <c r="Z164" s="80">
        <f t="shared" si="6"/>
        <v>0.21686746987951808</v>
      </c>
      <c r="AA164" s="6">
        <v>11664371</v>
      </c>
      <c r="AB164" s="15">
        <v>6456775</v>
      </c>
      <c r="AC164" s="23">
        <f t="shared" si="7"/>
        <v>0.55354677933340768</v>
      </c>
      <c r="AD164" s="15">
        <v>47086</v>
      </c>
      <c r="AE164" s="18">
        <v>203724</v>
      </c>
      <c r="AF164" s="8">
        <f t="shared" si="2"/>
        <v>131132761</v>
      </c>
    </row>
    <row r="165" spans="1:32" x14ac:dyDescent="0.15">
      <c r="A165" s="14">
        <v>42004</v>
      </c>
      <c r="B165" s="15">
        <v>61841536</v>
      </c>
      <c r="C165" s="15">
        <v>33120</v>
      </c>
      <c r="D165" s="15">
        <v>358437</v>
      </c>
      <c r="E165" s="15">
        <v>38844</v>
      </c>
      <c r="F165" s="15">
        <v>1455541</v>
      </c>
      <c r="G165" s="15">
        <v>996735</v>
      </c>
      <c r="H165" s="23">
        <f t="shared" si="4"/>
        <v>0.68478661885855496</v>
      </c>
      <c r="I165" s="15">
        <v>2934822</v>
      </c>
      <c r="J165" s="15">
        <v>2238857</v>
      </c>
      <c r="K165" s="15">
        <v>12282230</v>
      </c>
      <c r="L165" s="15">
        <v>520027</v>
      </c>
      <c r="M165" s="19">
        <v>6330430</v>
      </c>
      <c r="N165" s="15">
        <v>4130142</v>
      </c>
      <c r="O165" s="20">
        <f t="shared" si="3"/>
        <v>0.65242677037736774</v>
      </c>
      <c r="P165" s="21">
        <v>9418650</v>
      </c>
      <c r="Q165" s="15">
        <v>7304184</v>
      </c>
      <c r="R165" s="23">
        <f t="shared" si="5"/>
        <v>0.77550222165596983</v>
      </c>
      <c r="S165" s="15">
        <v>516</v>
      </c>
      <c r="T165" s="15">
        <v>5656831</v>
      </c>
      <c r="U165" s="15">
        <v>819202</v>
      </c>
      <c r="V165" s="15">
        <v>27510577</v>
      </c>
      <c r="W165" s="15">
        <v>3414779</v>
      </c>
      <c r="X165" s="15">
        <v>522</v>
      </c>
      <c r="Y165" s="2">
        <v>28</v>
      </c>
      <c r="Z165" s="80">
        <f t="shared" si="6"/>
        <v>5.3639846743295021E-2</v>
      </c>
      <c r="AA165" s="6">
        <v>13790169</v>
      </c>
      <c r="AB165" s="15">
        <v>7140375</v>
      </c>
      <c r="AC165" s="23">
        <f t="shared" si="7"/>
        <v>0.51778734546327898</v>
      </c>
      <c r="AD165" s="15">
        <v>48201</v>
      </c>
      <c r="AE165" s="18">
        <v>261708</v>
      </c>
      <c r="AF165" s="8">
        <f t="shared" si="2"/>
        <v>137531151</v>
      </c>
    </row>
    <row r="166" spans="1:32" x14ac:dyDescent="0.15">
      <c r="A166" s="14">
        <v>42035</v>
      </c>
      <c r="B166" s="15">
        <v>71770888</v>
      </c>
      <c r="C166" s="15">
        <v>39121</v>
      </c>
      <c r="D166" s="15">
        <v>367956</v>
      </c>
      <c r="E166" s="15">
        <v>40056</v>
      </c>
      <c r="F166" s="15">
        <v>917875</v>
      </c>
      <c r="G166" s="15">
        <v>774844</v>
      </c>
      <c r="H166" s="23">
        <f t="shared" si="4"/>
        <v>0.84417159199237368</v>
      </c>
      <c r="I166" s="15">
        <v>3144127</v>
      </c>
      <c r="J166" s="15">
        <v>2599844</v>
      </c>
      <c r="K166" s="15">
        <v>14207539</v>
      </c>
      <c r="L166" s="15">
        <v>618415</v>
      </c>
      <c r="M166" s="19">
        <v>5404469</v>
      </c>
      <c r="N166" s="15">
        <v>4711826</v>
      </c>
      <c r="O166" s="20">
        <f t="shared" si="3"/>
        <v>0.87183884300196746</v>
      </c>
      <c r="P166" s="21">
        <v>6652245</v>
      </c>
      <c r="Q166" s="15">
        <v>7444872</v>
      </c>
      <c r="R166" s="23">
        <f t="shared" si="5"/>
        <v>1.1191518051424745</v>
      </c>
      <c r="S166" s="15">
        <v>301</v>
      </c>
      <c r="T166" s="15">
        <v>5969747</v>
      </c>
      <c r="U166" s="15">
        <v>1029100</v>
      </c>
      <c r="V166" s="15">
        <v>29264175</v>
      </c>
      <c r="W166" s="15">
        <v>4164695</v>
      </c>
      <c r="X166" s="15">
        <v>421</v>
      </c>
      <c r="Y166" s="2">
        <v>132</v>
      </c>
      <c r="Z166" s="80">
        <f t="shared" si="6"/>
        <v>0.31353919239904987</v>
      </c>
      <c r="AA166" s="6">
        <v>10997841</v>
      </c>
      <c r="AB166" s="15">
        <v>7097295</v>
      </c>
      <c r="AC166" s="23">
        <f t="shared" si="7"/>
        <v>0.64533529808259638</v>
      </c>
      <c r="AD166" s="15">
        <v>48471</v>
      </c>
      <c r="AE166" s="18">
        <v>305520</v>
      </c>
      <c r="AF166" s="8">
        <f t="shared" si="2"/>
        <v>153598924</v>
      </c>
    </row>
    <row r="167" spans="1:32" x14ac:dyDescent="0.15">
      <c r="A167" s="14">
        <v>42063</v>
      </c>
      <c r="B167" s="15">
        <v>57518003</v>
      </c>
      <c r="C167" s="15">
        <v>32964</v>
      </c>
      <c r="D167" s="15">
        <v>376231</v>
      </c>
      <c r="E167" s="15">
        <v>42772</v>
      </c>
      <c r="F167" s="15">
        <v>590728</v>
      </c>
      <c r="G167" s="15">
        <v>822484</v>
      </c>
      <c r="H167" s="23">
        <f t="shared" si="4"/>
        <v>1.3923226933546404</v>
      </c>
      <c r="I167" s="15">
        <v>2692416</v>
      </c>
      <c r="J167" s="15">
        <v>2135333</v>
      </c>
      <c r="K167" s="15">
        <v>11141967</v>
      </c>
      <c r="L167" s="15">
        <v>484687</v>
      </c>
      <c r="M167" s="19">
        <v>5285903</v>
      </c>
      <c r="N167" s="15">
        <v>3969840</v>
      </c>
      <c r="O167" s="20">
        <f t="shared" si="3"/>
        <v>0.75102399722431534</v>
      </c>
      <c r="P167" s="21">
        <v>7099983</v>
      </c>
      <c r="Q167" s="15">
        <v>6366972</v>
      </c>
      <c r="R167" s="23">
        <f t="shared" si="5"/>
        <v>0.89675876688718836</v>
      </c>
      <c r="S167" s="15">
        <v>385</v>
      </c>
      <c r="T167" s="15">
        <v>5305402</v>
      </c>
      <c r="U167" s="15">
        <v>823403</v>
      </c>
      <c r="V167" s="15">
        <v>25431972</v>
      </c>
      <c r="W167" s="15">
        <v>3385654</v>
      </c>
      <c r="X167" s="15">
        <v>504</v>
      </c>
      <c r="Z167" s="80">
        <f t="shared" si="6"/>
        <v>0</v>
      </c>
      <c r="AA167" s="6">
        <v>12396168</v>
      </c>
      <c r="AB167" s="15">
        <v>6655254</v>
      </c>
      <c r="AC167" s="23">
        <f t="shared" si="7"/>
        <v>0.53687994547992568</v>
      </c>
      <c r="AD167" s="15">
        <v>45828</v>
      </c>
      <c r="AE167" s="18">
        <v>231084</v>
      </c>
      <c r="AF167" s="8">
        <f t="shared" si="2"/>
        <v>127462651</v>
      </c>
    </row>
    <row r="168" spans="1:32" x14ac:dyDescent="0.15">
      <c r="A168" s="14">
        <v>42094</v>
      </c>
      <c r="B168" s="15">
        <v>78335425</v>
      </c>
      <c r="C168" s="15">
        <v>38652</v>
      </c>
      <c r="D168" s="15">
        <v>489431</v>
      </c>
      <c r="E168" s="15">
        <v>39336</v>
      </c>
      <c r="F168" s="15">
        <v>940692</v>
      </c>
      <c r="G168" s="15">
        <v>815589</v>
      </c>
      <c r="H168" s="23">
        <f t="shared" si="4"/>
        <v>0.86700960569453123</v>
      </c>
      <c r="I168" s="15">
        <v>3537475</v>
      </c>
      <c r="J168" s="15">
        <v>2853340</v>
      </c>
      <c r="K168" s="15">
        <v>14598872</v>
      </c>
      <c r="L168" s="15">
        <v>630854</v>
      </c>
      <c r="M168" s="19">
        <v>5511129</v>
      </c>
      <c r="N168" s="15">
        <v>5446831</v>
      </c>
      <c r="O168" s="20">
        <f t="shared" si="3"/>
        <v>0.98833306206405258</v>
      </c>
      <c r="P168" s="21">
        <v>9189441</v>
      </c>
      <c r="Q168" s="15">
        <v>7713588</v>
      </c>
      <c r="R168" s="23">
        <f t="shared" si="5"/>
        <v>0.83939686864522012</v>
      </c>
      <c r="S168" s="15">
        <v>382</v>
      </c>
      <c r="T168" s="15">
        <v>7269214</v>
      </c>
      <c r="U168" s="15">
        <v>1089269</v>
      </c>
      <c r="V168" s="15">
        <v>35245366</v>
      </c>
      <c r="W168" s="15">
        <v>4509571</v>
      </c>
      <c r="X168" s="15">
        <v>557</v>
      </c>
      <c r="Y168" s="2">
        <v>128</v>
      </c>
      <c r="Z168" s="80">
        <f t="shared" si="6"/>
        <v>0.22980251346499103</v>
      </c>
      <c r="AA168" s="6">
        <v>14601322</v>
      </c>
      <c r="AB168" s="15">
        <v>9428890</v>
      </c>
      <c r="AC168" s="23">
        <f t="shared" si="7"/>
        <v>0.64575591169073598</v>
      </c>
      <c r="AD168" s="15">
        <v>57269</v>
      </c>
      <c r="AE168" s="18">
        <v>284316</v>
      </c>
      <c r="AF168" s="8">
        <f t="shared" si="2"/>
        <v>172383798</v>
      </c>
    </row>
    <row r="169" spans="1:32" x14ac:dyDescent="0.15">
      <c r="A169" s="14">
        <v>42124</v>
      </c>
      <c r="B169" s="15">
        <v>88346581</v>
      </c>
      <c r="C169" s="15">
        <v>43800</v>
      </c>
      <c r="D169" s="15">
        <v>545735</v>
      </c>
      <c r="E169" s="15">
        <v>46793</v>
      </c>
      <c r="F169" s="15">
        <v>852230</v>
      </c>
      <c r="G169" s="15">
        <v>733377</v>
      </c>
      <c r="H169" s="23">
        <f t="shared" si="4"/>
        <v>0.8605388216795935</v>
      </c>
      <c r="I169" s="15">
        <v>3751042</v>
      </c>
      <c r="J169" s="15">
        <v>3135078</v>
      </c>
      <c r="K169" s="15">
        <v>16335455</v>
      </c>
      <c r="L169" s="15">
        <v>672923</v>
      </c>
      <c r="M169" s="19">
        <v>5920207</v>
      </c>
      <c r="N169" s="15">
        <v>6145619</v>
      </c>
      <c r="O169" s="20">
        <f t="shared" si="3"/>
        <v>1.0380750200119693</v>
      </c>
      <c r="P169" s="21">
        <v>8324781</v>
      </c>
      <c r="Q169" s="15">
        <v>8274612</v>
      </c>
      <c r="R169" s="23">
        <f t="shared" si="5"/>
        <v>0.99397353515966369</v>
      </c>
      <c r="S169" s="15">
        <v>411</v>
      </c>
      <c r="T169" s="15">
        <v>7852082</v>
      </c>
      <c r="U169" s="15">
        <v>1204520</v>
      </c>
      <c r="V169" s="15">
        <v>39772245</v>
      </c>
      <c r="W169" s="15">
        <v>4997189</v>
      </c>
      <c r="X169" s="15">
        <v>641</v>
      </c>
      <c r="Y169" s="2">
        <v>96</v>
      </c>
      <c r="Z169" s="80">
        <f t="shared" si="6"/>
        <v>0.14976599063962559</v>
      </c>
      <c r="AA169" s="6">
        <v>11735588</v>
      </c>
      <c r="AB169" s="15">
        <v>9736376</v>
      </c>
      <c r="AC169" s="23">
        <f t="shared" si="7"/>
        <v>0.8296453488312644</v>
      </c>
      <c r="AD169" s="15">
        <v>61487</v>
      </c>
      <c r="AE169" s="18">
        <v>330264</v>
      </c>
      <c r="AF169" s="8">
        <f t="shared" si="2"/>
        <v>191985685</v>
      </c>
    </row>
    <row r="170" spans="1:32" x14ac:dyDescent="0.15">
      <c r="A170" s="14">
        <v>42155</v>
      </c>
      <c r="B170" s="15">
        <v>85023907</v>
      </c>
      <c r="C170" s="15">
        <v>40156</v>
      </c>
      <c r="D170" s="15">
        <v>527170</v>
      </c>
      <c r="E170" s="15">
        <v>44629</v>
      </c>
      <c r="F170" s="15">
        <v>1198935</v>
      </c>
      <c r="G170" s="15">
        <v>738000</v>
      </c>
      <c r="H170" s="23">
        <f t="shared" si="4"/>
        <v>0.61554629733888822</v>
      </c>
      <c r="I170" s="15">
        <v>3616176</v>
      </c>
      <c r="J170" s="15">
        <v>2867053</v>
      </c>
      <c r="K170" s="15">
        <v>15366376</v>
      </c>
      <c r="L170" s="15">
        <v>607751</v>
      </c>
      <c r="M170" s="19">
        <v>5223818</v>
      </c>
      <c r="N170" s="15">
        <v>5466656</v>
      </c>
      <c r="O170" s="20">
        <f t="shared" si="3"/>
        <v>1.0464866884719184</v>
      </c>
      <c r="P170" s="21">
        <v>8709543</v>
      </c>
      <c r="Q170" s="15">
        <v>8377212</v>
      </c>
      <c r="R170" s="23">
        <f t="shared" si="5"/>
        <v>0.96184288888636293</v>
      </c>
      <c r="S170" s="15">
        <v>194</v>
      </c>
      <c r="T170" s="15">
        <v>7200981</v>
      </c>
      <c r="U170" s="15">
        <v>1068463</v>
      </c>
      <c r="V170" s="15">
        <v>38619679</v>
      </c>
      <c r="W170" s="15">
        <v>4581485</v>
      </c>
      <c r="X170" s="15">
        <v>480</v>
      </c>
      <c r="Y170" s="2">
        <v>24</v>
      </c>
      <c r="Z170" s="80">
        <f t="shared" si="6"/>
        <v>0.05</v>
      </c>
      <c r="AA170" s="6">
        <v>12293144</v>
      </c>
      <c r="AB170" s="15">
        <v>9312535</v>
      </c>
      <c r="AC170" s="23">
        <f t="shared" si="7"/>
        <v>0.75753891762758163</v>
      </c>
      <c r="AD170" s="15">
        <v>65961</v>
      </c>
      <c r="AE170" s="18">
        <v>326232</v>
      </c>
      <c r="AF170" s="8">
        <f t="shared" si="2"/>
        <v>183850640</v>
      </c>
    </row>
    <row r="171" spans="1:32" x14ac:dyDescent="0.15">
      <c r="A171" s="14">
        <v>42185</v>
      </c>
      <c r="B171" s="15">
        <v>90053633</v>
      </c>
      <c r="C171" s="15">
        <v>47212</v>
      </c>
      <c r="D171" s="15">
        <v>562799</v>
      </c>
      <c r="E171" s="15">
        <v>43141</v>
      </c>
      <c r="F171" s="15">
        <v>1487260</v>
      </c>
      <c r="G171" s="15">
        <v>707509</v>
      </c>
      <c r="H171" s="23">
        <f t="shared" si="4"/>
        <v>0.47571305622419752</v>
      </c>
      <c r="I171" s="15">
        <v>3694245</v>
      </c>
      <c r="J171" s="15">
        <v>2870179</v>
      </c>
      <c r="K171" s="15">
        <v>16754055</v>
      </c>
      <c r="L171" s="15">
        <v>625301</v>
      </c>
      <c r="M171" s="19">
        <v>5652454</v>
      </c>
      <c r="N171" s="15">
        <v>5574661</v>
      </c>
      <c r="O171" s="20">
        <f t="shared" si="3"/>
        <v>0.98623730507139018</v>
      </c>
      <c r="P171" s="21">
        <v>10409724</v>
      </c>
      <c r="Q171" s="15">
        <v>8229528</v>
      </c>
      <c r="R171" s="23">
        <f t="shared" si="5"/>
        <v>0.79056159414024807</v>
      </c>
      <c r="S171" s="15">
        <v>294</v>
      </c>
      <c r="T171" s="15">
        <v>7418494</v>
      </c>
      <c r="U171" s="15">
        <v>1058438</v>
      </c>
      <c r="V171" s="15">
        <v>43353034</v>
      </c>
      <c r="W171" s="15">
        <v>4520867</v>
      </c>
      <c r="X171" s="15">
        <v>636</v>
      </c>
      <c r="Y171" s="2">
        <v>72</v>
      </c>
      <c r="Z171" s="80">
        <f t="shared" si="6"/>
        <v>0.11320754716981132</v>
      </c>
      <c r="AA171" s="6">
        <v>12628434</v>
      </c>
      <c r="AB171" s="15">
        <v>9802879</v>
      </c>
      <c r="AC171" s="23">
        <f t="shared" si="7"/>
        <v>0.77625452213631552</v>
      </c>
      <c r="AD171" s="15">
        <v>65059</v>
      </c>
      <c r="AE171" s="18">
        <v>350352</v>
      </c>
      <c r="AF171" s="8">
        <f t="shared" si="2"/>
        <v>195731752</v>
      </c>
    </row>
    <row r="172" spans="1:32" x14ac:dyDescent="0.15">
      <c r="A172" s="14">
        <v>42216</v>
      </c>
      <c r="B172" s="15">
        <v>100158309</v>
      </c>
      <c r="C172" s="15">
        <v>44868</v>
      </c>
      <c r="D172" s="15">
        <v>567533</v>
      </c>
      <c r="E172" s="15">
        <v>39425</v>
      </c>
      <c r="F172" s="15">
        <v>342126</v>
      </c>
      <c r="G172" s="15">
        <v>593894</v>
      </c>
      <c r="H172" s="23">
        <f t="shared" si="4"/>
        <v>1.7358926243547699</v>
      </c>
      <c r="I172" s="15">
        <v>3378436</v>
      </c>
      <c r="J172" s="15">
        <v>2827467</v>
      </c>
      <c r="K172" s="15">
        <v>18237006</v>
      </c>
      <c r="L172" s="15">
        <v>660801</v>
      </c>
      <c r="M172" s="19">
        <v>5473411</v>
      </c>
      <c r="N172" s="15">
        <v>5465964</v>
      </c>
      <c r="O172" s="20">
        <f t="shared" si="3"/>
        <v>0.99863942247348136</v>
      </c>
      <c r="P172" s="21">
        <v>9181554</v>
      </c>
      <c r="Q172" s="15">
        <v>8714580</v>
      </c>
      <c r="R172" s="23">
        <f t="shared" si="5"/>
        <v>0.94913998218602214</v>
      </c>
      <c r="S172" s="15">
        <v>228</v>
      </c>
      <c r="T172" s="15">
        <v>7434976</v>
      </c>
      <c r="U172" s="15">
        <v>1069043</v>
      </c>
      <c r="V172" s="15">
        <v>50258468</v>
      </c>
      <c r="W172" s="15">
        <v>4731827</v>
      </c>
      <c r="X172" s="15">
        <v>653</v>
      </c>
      <c r="Y172" s="2">
        <v>60</v>
      </c>
      <c r="Z172" s="80">
        <f t="shared" si="6"/>
        <v>9.1883614088820828E-2</v>
      </c>
      <c r="AA172" s="6">
        <v>11639858</v>
      </c>
      <c r="AB172" s="15">
        <v>8567196</v>
      </c>
      <c r="AC172" s="23">
        <f t="shared" si="7"/>
        <v>0.73602238102904693</v>
      </c>
      <c r="AD172" s="15">
        <v>69177</v>
      </c>
      <c r="AE172" s="18">
        <v>388860</v>
      </c>
      <c r="AF172" s="8">
        <f t="shared" si="2"/>
        <v>213208118</v>
      </c>
    </row>
    <row r="173" spans="1:32" x14ac:dyDescent="0.15">
      <c r="A173" s="22">
        <v>42247</v>
      </c>
      <c r="B173" s="15">
        <v>93656707</v>
      </c>
      <c r="C173" s="15">
        <v>45578</v>
      </c>
      <c r="D173" s="15">
        <v>539290</v>
      </c>
      <c r="E173" s="15">
        <v>42456</v>
      </c>
      <c r="F173" s="15">
        <v>693941</v>
      </c>
      <c r="G173" s="15">
        <v>492148</v>
      </c>
      <c r="H173" s="23">
        <f t="shared" si="4"/>
        <v>0.70920726690021196</v>
      </c>
      <c r="I173" s="15">
        <v>3007115</v>
      </c>
      <c r="J173" s="15">
        <v>2582957</v>
      </c>
      <c r="K173" s="15">
        <v>17036302</v>
      </c>
      <c r="L173" s="15">
        <v>611672</v>
      </c>
      <c r="M173" s="3">
        <v>5171566</v>
      </c>
      <c r="N173" s="15">
        <v>5003641</v>
      </c>
      <c r="O173" s="23">
        <f t="shared" si="3"/>
        <v>0.96752917781577186</v>
      </c>
      <c r="P173" s="15">
        <v>8003832</v>
      </c>
      <c r="Q173" s="15">
        <v>7855632</v>
      </c>
      <c r="R173" s="23">
        <f t="shared" si="5"/>
        <v>0.98148386922664044</v>
      </c>
      <c r="S173" s="15">
        <v>516</v>
      </c>
      <c r="T173" s="15">
        <v>6883126</v>
      </c>
      <c r="U173" s="15">
        <v>998513</v>
      </c>
      <c r="V173" s="15">
        <v>48082725</v>
      </c>
      <c r="W173" s="15">
        <v>4449734</v>
      </c>
      <c r="X173" s="15">
        <v>482</v>
      </c>
      <c r="Y173" s="2">
        <v>74</v>
      </c>
      <c r="Z173" s="80">
        <f t="shared" si="6"/>
        <v>0.15352697095435686</v>
      </c>
      <c r="AA173" s="6">
        <v>12099595</v>
      </c>
      <c r="AB173" s="15">
        <v>7022013</v>
      </c>
      <c r="AC173" s="23">
        <f t="shared" si="7"/>
        <v>0.58035107786665585</v>
      </c>
      <c r="AD173" s="15">
        <v>59551</v>
      </c>
      <c r="AE173" s="18">
        <v>316656</v>
      </c>
      <c r="AF173" s="8">
        <f t="shared" si="2"/>
        <v>198686406</v>
      </c>
    </row>
    <row r="174" spans="1:32" x14ac:dyDescent="0.15">
      <c r="A174" s="22">
        <v>42277</v>
      </c>
      <c r="B174" s="15">
        <v>89269586</v>
      </c>
      <c r="C174" s="15">
        <v>42936</v>
      </c>
      <c r="D174" s="15">
        <v>508791</v>
      </c>
      <c r="E174" s="15">
        <v>45510</v>
      </c>
      <c r="F174" s="15">
        <v>594445</v>
      </c>
      <c r="G174" s="15">
        <v>478897</v>
      </c>
      <c r="H174" s="23">
        <f t="shared" si="4"/>
        <v>0.8056203685790948</v>
      </c>
      <c r="I174" s="15">
        <v>3131891</v>
      </c>
      <c r="J174" s="15">
        <v>2524614</v>
      </c>
      <c r="K174" s="15">
        <v>16357250</v>
      </c>
      <c r="L174" s="15">
        <v>633205</v>
      </c>
      <c r="M174" s="3">
        <v>5373296</v>
      </c>
      <c r="N174" s="15">
        <v>5018969</v>
      </c>
      <c r="O174" s="23">
        <f t="shared" si="3"/>
        <v>0.93405779246108911</v>
      </c>
      <c r="P174" s="15">
        <v>8586550</v>
      </c>
      <c r="Q174" s="15">
        <v>7877736</v>
      </c>
      <c r="R174" s="23">
        <f t="shared" si="5"/>
        <v>0.91745066412004816</v>
      </c>
      <c r="S174" s="15">
        <v>204</v>
      </c>
      <c r="T174" s="15">
        <v>6844263</v>
      </c>
      <c r="U174" s="15">
        <v>959146</v>
      </c>
      <c r="V174" s="15">
        <v>44803620</v>
      </c>
      <c r="W174" s="15">
        <v>4280714</v>
      </c>
      <c r="X174" s="15">
        <v>663</v>
      </c>
      <c r="Y174" s="2">
        <v>49</v>
      </c>
      <c r="Z174" s="80">
        <f t="shared" si="6"/>
        <v>7.3906485671191555E-2</v>
      </c>
      <c r="AA174" s="6">
        <v>13911046</v>
      </c>
      <c r="AB174" s="15">
        <v>7558310</v>
      </c>
      <c r="AC174" s="23">
        <f t="shared" si="7"/>
        <v>0.54333153667955669</v>
      </c>
      <c r="AD174" s="15">
        <v>62435</v>
      </c>
      <c r="AE174" s="18">
        <v>291804</v>
      </c>
      <c r="AF174" s="8">
        <f t="shared" si="2"/>
        <v>190689930</v>
      </c>
    </row>
    <row r="175" spans="1:32" x14ac:dyDescent="0.15">
      <c r="A175" s="22">
        <v>42308</v>
      </c>
      <c r="B175" s="15">
        <v>82859165</v>
      </c>
      <c r="C175" s="15">
        <v>46188</v>
      </c>
      <c r="D175" s="15">
        <v>466551</v>
      </c>
      <c r="E175" s="15">
        <v>43008</v>
      </c>
      <c r="F175" s="15">
        <v>472719</v>
      </c>
      <c r="G175" s="15">
        <v>504425</v>
      </c>
      <c r="H175" s="23">
        <f t="shared" si="4"/>
        <v>1.067071558367656</v>
      </c>
      <c r="I175" s="15">
        <v>3415377</v>
      </c>
      <c r="J175" s="15">
        <v>2470495</v>
      </c>
      <c r="K175" s="15">
        <v>15347109</v>
      </c>
      <c r="L175" s="15">
        <v>607944</v>
      </c>
      <c r="M175" s="3">
        <v>6098544</v>
      </c>
      <c r="N175" s="15">
        <v>5030780</v>
      </c>
      <c r="O175" s="23">
        <f t="shared" si="3"/>
        <v>0.82491493051456222</v>
      </c>
      <c r="P175" s="15">
        <v>7281913</v>
      </c>
      <c r="Q175" s="15">
        <v>8047020</v>
      </c>
      <c r="R175" s="23">
        <f t="shared" si="5"/>
        <v>1.1050695057741009</v>
      </c>
      <c r="S175" s="15">
        <v>108</v>
      </c>
      <c r="T175" s="15">
        <v>6902048</v>
      </c>
      <c r="U175" s="15">
        <v>926895</v>
      </c>
      <c r="V175" s="15">
        <v>40334853</v>
      </c>
      <c r="W175" s="15">
        <v>4187624</v>
      </c>
      <c r="X175" s="15">
        <v>621</v>
      </c>
      <c r="Y175" s="2">
        <v>132</v>
      </c>
      <c r="Z175" s="80">
        <f t="shared" si="6"/>
        <v>0.21256038647342995</v>
      </c>
      <c r="AA175" s="6">
        <v>12196625</v>
      </c>
      <c r="AB175" s="15">
        <v>8474041</v>
      </c>
      <c r="AC175" s="23">
        <f t="shared" si="7"/>
        <v>0.69478572965881957</v>
      </c>
      <c r="AD175" s="15">
        <v>61324</v>
      </c>
      <c r="AE175" s="18">
        <v>269988</v>
      </c>
      <c r="AF175" s="8">
        <f t="shared" si="2"/>
        <v>179995075</v>
      </c>
    </row>
    <row r="176" spans="1:32" x14ac:dyDescent="0.15">
      <c r="A176" s="22">
        <v>42338</v>
      </c>
      <c r="B176" s="15">
        <v>68326002</v>
      </c>
      <c r="C176" s="15">
        <v>37847</v>
      </c>
      <c r="D176" s="15">
        <v>378897</v>
      </c>
      <c r="E176" s="15">
        <v>38021</v>
      </c>
      <c r="F176" s="15">
        <v>327522</v>
      </c>
      <c r="G176" s="15">
        <v>497063</v>
      </c>
      <c r="H176" s="23">
        <f t="shared" si="4"/>
        <v>1.5176476694695318</v>
      </c>
      <c r="I176" s="15">
        <v>3104879</v>
      </c>
      <c r="J176" s="15">
        <v>2149138</v>
      </c>
      <c r="K176" s="15">
        <v>12585590</v>
      </c>
      <c r="L176" s="15">
        <v>524087</v>
      </c>
      <c r="M176" s="3">
        <v>5515025</v>
      </c>
      <c r="N176" s="15">
        <v>4406838</v>
      </c>
      <c r="O176" s="23">
        <f t="shared" si="3"/>
        <v>0.79906038503905241</v>
      </c>
      <c r="P176" s="15">
        <v>7551796</v>
      </c>
      <c r="Q176" s="15">
        <v>6562128</v>
      </c>
      <c r="R176" s="23">
        <f t="shared" si="5"/>
        <v>0.86894932013523674</v>
      </c>
      <c r="S176" s="15">
        <v>168</v>
      </c>
      <c r="T176" s="15">
        <v>6088357</v>
      </c>
      <c r="U176" s="15">
        <v>811530</v>
      </c>
      <c r="V176" s="15">
        <v>31867440</v>
      </c>
      <c r="W176" s="15">
        <v>3628256</v>
      </c>
      <c r="X176" s="15">
        <v>542</v>
      </c>
      <c r="Y176" s="2">
        <v>108</v>
      </c>
      <c r="Z176" s="80">
        <f t="shared" si="6"/>
        <v>0.19926199261992619</v>
      </c>
      <c r="AA176" s="6">
        <v>12505244</v>
      </c>
      <c r="AB176" s="15">
        <v>7539339</v>
      </c>
      <c r="AC176" s="23">
        <f t="shared" si="7"/>
        <v>0.6028941938278054</v>
      </c>
      <c r="AD176" s="15">
        <v>54932</v>
      </c>
      <c r="AE176" s="18">
        <v>243888</v>
      </c>
      <c r="AF176" s="8">
        <f t="shared" si="2"/>
        <v>148844508</v>
      </c>
    </row>
    <row r="177" spans="1:32" x14ac:dyDescent="0.15">
      <c r="A177" s="22">
        <v>42369</v>
      </c>
      <c r="B177" s="15">
        <v>62176939</v>
      </c>
      <c r="C177" s="15">
        <v>37548</v>
      </c>
      <c r="D177" s="15">
        <v>342952</v>
      </c>
      <c r="E177" s="15">
        <v>34687</v>
      </c>
      <c r="F177" s="15">
        <v>566024</v>
      </c>
      <c r="G177" s="15">
        <v>332605</v>
      </c>
      <c r="H177" s="23">
        <f t="shared" si="4"/>
        <v>0.5876164261586081</v>
      </c>
      <c r="I177" s="15">
        <v>3046284</v>
      </c>
      <c r="J177" s="15">
        <v>2039114</v>
      </c>
      <c r="K177" s="15">
        <v>11868502</v>
      </c>
      <c r="L177" s="15">
        <v>497572</v>
      </c>
      <c r="M177" s="3">
        <v>6084826</v>
      </c>
      <c r="N177" s="15">
        <v>4085176</v>
      </c>
      <c r="O177" s="23">
        <f t="shared" si="3"/>
        <v>0.67137104660018221</v>
      </c>
      <c r="P177" s="15">
        <v>8325403</v>
      </c>
      <c r="Q177" s="15">
        <v>6092052</v>
      </c>
      <c r="R177" s="23">
        <f t="shared" si="5"/>
        <v>0.7317425955236041</v>
      </c>
      <c r="S177" s="15">
        <v>96</v>
      </c>
      <c r="T177" s="15">
        <v>5830416</v>
      </c>
      <c r="U177" s="15">
        <v>741505</v>
      </c>
      <c r="V177" s="15">
        <v>27932035</v>
      </c>
      <c r="W177" s="15">
        <v>3326592</v>
      </c>
      <c r="X177" s="15">
        <v>626</v>
      </c>
      <c r="Y177" s="2">
        <v>216</v>
      </c>
      <c r="Z177" s="80">
        <f t="shared" si="6"/>
        <v>0.34504792332268369</v>
      </c>
      <c r="AA177" s="6">
        <v>14545885</v>
      </c>
      <c r="AB177" s="15">
        <v>7146082</v>
      </c>
      <c r="AC177" s="23">
        <f t="shared" si="7"/>
        <v>0.49127859872396901</v>
      </c>
      <c r="AD177" s="15">
        <v>50714</v>
      </c>
      <c r="AE177" s="18">
        <v>176304</v>
      </c>
      <c r="AF177" s="8">
        <f t="shared" si="2"/>
        <v>135757391</v>
      </c>
    </row>
    <row r="178" spans="1:32" x14ac:dyDescent="0.15">
      <c r="A178" s="14">
        <v>42400</v>
      </c>
      <c r="B178" s="15">
        <v>70748327</v>
      </c>
      <c r="C178" s="15">
        <v>42325</v>
      </c>
      <c r="D178" s="15">
        <v>342582</v>
      </c>
      <c r="E178" s="15">
        <v>38016</v>
      </c>
      <c r="F178" s="15">
        <v>748170</v>
      </c>
      <c r="G178" s="15">
        <v>300329</v>
      </c>
      <c r="H178" s="23">
        <f t="shared" si="4"/>
        <v>0.40141812689629364</v>
      </c>
      <c r="I178" s="15">
        <v>3298762</v>
      </c>
      <c r="J178" s="15">
        <v>2422834</v>
      </c>
      <c r="K178" s="15">
        <v>14048609</v>
      </c>
      <c r="L178" s="15">
        <v>612014</v>
      </c>
      <c r="M178" s="19">
        <v>5609492</v>
      </c>
      <c r="N178" s="15">
        <v>4719222</v>
      </c>
      <c r="O178" s="20">
        <f t="shared" si="3"/>
        <v>0.84129222396609171</v>
      </c>
      <c r="P178" s="21">
        <v>5740536</v>
      </c>
      <c r="Q178" s="15">
        <v>6108732</v>
      </c>
      <c r="R178" s="23">
        <f t="shared" si="5"/>
        <v>1.0641396552517046</v>
      </c>
      <c r="S178" s="15">
        <v>276</v>
      </c>
      <c r="T178" s="15">
        <v>6261486</v>
      </c>
      <c r="U178" s="15">
        <v>935405</v>
      </c>
      <c r="V178" s="15">
        <v>29191535</v>
      </c>
      <c r="W178" s="15">
        <v>3997455</v>
      </c>
      <c r="X178" s="15">
        <v>469</v>
      </c>
      <c r="Y178" s="2">
        <v>96</v>
      </c>
      <c r="Z178" s="80">
        <f t="shared" si="6"/>
        <v>0.20469083155650319</v>
      </c>
      <c r="AA178" s="6">
        <v>11931789</v>
      </c>
      <c r="AB178" s="15">
        <v>7210654</v>
      </c>
      <c r="AC178" s="23">
        <f t="shared" si="7"/>
        <v>0.60432295609652498</v>
      </c>
      <c r="AD178" s="15">
        <v>55731</v>
      </c>
      <c r="AE178" s="18">
        <v>223248</v>
      </c>
      <c r="AF178" s="8">
        <f t="shared" si="2"/>
        <v>150557638</v>
      </c>
    </row>
    <row r="179" spans="1:32" x14ac:dyDescent="0.15">
      <c r="A179" s="14">
        <v>42429</v>
      </c>
      <c r="B179" s="15">
        <v>68835867</v>
      </c>
      <c r="C179" s="15">
        <v>39048</v>
      </c>
      <c r="D179" s="15">
        <v>413399</v>
      </c>
      <c r="E179" s="15">
        <v>45611</v>
      </c>
      <c r="F179" s="15">
        <v>454771</v>
      </c>
      <c r="G179" s="15">
        <v>296468</v>
      </c>
      <c r="H179" s="23">
        <f t="shared" si="4"/>
        <v>0.65190612418118132</v>
      </c>
      <c r="I179" s="15">
        <v>3347157</v>
      </c>
      <c r="J179" s="15">
        <v>2361125</v>
      </c>
      <c r="K179" s="15">
        <v>13139510</v>
      </c>
      <c r="L179" s="15">
        <v>572768</v>
      </c>
      <c r="M179" s="19">
        <v>5336862</v>
      </c>
      <c r="N179" s="15">
        <v>4925735</v>
      </c>
      <c r="O179" s="20">
        <f t="shared" si="3"/>
        <v>0.92296465600946775</v>
      </c>
      <c r="P179" s="21">
        <v>6266943</v>
      </c>
      <c r="Q179" s="15">
        <v>6273168</v>
      </c>
      <c r="R179" s="23">
        <f t="shared" si="5"/>
        <v>1.0009933072632062</v>
      </c>
      <c r="S179" s="15">
        <v>62</v>
      </c>
      <c r="T179" s="15">
        <v>6609344</v>
      </c>
      <c r="U179" s="15">
        <v>915066</v>
      </c>
      <c r="V179" s="15">
        <v>30557692</v>
      </c>
      <c r="W179" s="15">
        <v>3950457</v>
      </c>
      <c r="X179" s="15">
        <v>484</v>
      </c>
      <c r="Y179" s="2">
        <v>120</v>
      </c>
      <c r="Z179" s="80">
        <f t="shared" si="6"/>
        <v>0.24793388429752067</v>
      </c>
      <c r="AA179" s="6">
        <v>11630109</v>
      </c>
      <c r="AB179" s="15">
        <v>8077656</v>
      </c>
      <c r="AC179" s="23">
        <f t="shared" si="7"/>
        <v>0.69454688687784438</v>
      </c>
      <c r="AD179" s="15">
        <v>62645</v>
      </c>
      <c r="AE179" s="18">
        <v>211512</v>
      </c>
      <c r="AF179" s="8">
        <f t="shared" si="2"/>
        <v>150634410</v>
      </c>
    </row>
    <row r="180" spans="1:32" x14ac:dyDescent="0.15">
      <c r="A180" s="14">
        <v>42460</v>
      </c>
      <c r="B180" s="15">
        <v>74960419</v>
      </c>
      <c r="C180" s="15">
        <v>43368</v>
      </c>
      <c r="D180" s="15">
        <v>406760</v>
      </c>
      <c r="E180" s="15">
        <v>39970</v>
      </c>
      <c r="F180" s="15">
        <v>566459</v>
      </c>
      <c r="G180" s="15">
        <v>465116</v>
      </c>
      <c r="H180" s="23">
        <f t="shared" si="4"/>
        <v>0.82109384792191487</v>
      </c>
      <c r="I180" s="15">
        <v>3689795</v>
      </c>
      <c r="J180" s="15">
        <v>2546301</v>
      </c>
      <c r="K180" s="15">
        <v>13861608</v>
      </c>
      <c r="L180" s="15">
        <v>597705</v>
      </c>
      <c r="M180" s="19">
        <v>5372523</v>
      </c>
      <c r="N180" s="15">
        <v>5382073</v>
      </c>
      <c r="O180" s="20">
        <f t="shared" si="3"/>
        <v>1.0017775633533816</v>
      </c>
      <c r="P180" s="21">
        <v>7583466</v>
      </c>
      <c r="Q180" s="15">
        <v>6881472</v>
      </c>
      <c r="R180" s="23">
        <f t="shared" si="5"/>
        <v>0.90743098208655515</v>
      </c>
      <c r="S180" s="15">
        <v>492</v>
      </c>
      <c r="T180" s="15">
        <v>7545346</v>
      </c>
      <c r="U180" s="15">
        <v>955661</v>
      </c>
      <c r="V180" s="15">
        <v>34230876</v>
      </c>
      <c r="W180" s="15">
        <v>4236010</v>
      </c>
      <c r="X180" s="15">
        <v>900</v>
      </c>
      <c r="Y180" s="2">
        <v>84</v>
      </c>
      <c r="Z180" s="80">
        <f t="shared" si="6"/>
        <v>9.3333333333333338E-2</v>
      </c>
      <c r="AA180" s="6">
        <v>13164199</v>
      </c>
      <c r="AB180" s="15">
        <v>8988351</v>
      </c>
      <c r="AC180" s="23">
        <f t="shared" si="7"/>
        <v>0.68278753610455145</v>
      </c>
      <c r="AD180" s="15">
        <v>63367</v>
      </c>
      <c r="AE180" s="18">
        <v>225648</v>
      </c>
      <c r="AF180" s="8">
        <f t="shared" si="2"/>
        <v>165120422</v>
      </c>
    </row>
    <row r="181" spans="1:32" x14ac:dyDescent="0.15">
      <c r="A181" s="14">
        <v>42490</v>
      </c>
      <c r="B181" s="15">
        <v>85627254</v>
      </c>
      <c r="C181" s="15">
        <v>48408</v>
      </c>
      <c r="D181" s="15">
        <v>486019</v>
      </c>
      <c r="E181" s="15">
        <v>48838</v>
      </c>
      <c r="F181" s="15">
        <v>1065382</v>
      </c>
      <c r="G181" s="15">
        <v>339078</v>
      </c>
      <c r="H181" s="23">
        <f t="shared" si="4"/>
        <v>0.31826894015479895</v>
      </c>
      <c r="I181" s="15">
        <v>3842474</v>
      </c>
      <c r="J181" s="15">
        <v>2850392</v>
      </c>
      <c r="K181" s="15">
        <v>15394472</v>
      </c>
      <c r="L181" s="15">
        <v>647537</v>
      </c>
      <c r="M181" s="19">
        <v>6051434</v>
      </c>
      <c r="N181" s="15">
        <v>5990803</v>
      </c>
      <c r="O181" s="20">
        <f t="shared" si="3"/>
        <v>0.98998072192475373</v>
      </c>
      <c r="P181" s="21">
        <v>7035879</v>
      </c>
      <c r="Q181" s="15">
        <v>7351764</v>
      </c>
      <c r="R181" s="23">
        <f t="shared" si="5"/>
        <v>1.044896309331073</v>
      </c>
      <c r="S181" s="15">
        <v>234</v>
      </c>
      <c r="T181" s="15">
        <v>8231121</v>
      </c>
      <c r="U181" s="15">
        <v>1055397</v>
      </c>
      <c r="V181" s="15">
        <v>38505946</v>
      </c>
      <c r="W181" s="15">
        <v>4771033</v>
      </c>
      <c r="X181" s="15">
        <v>741</v>
      </c>
      <c r="Y181" s="2">
        <v>156</v>
      </c>
      <c r="Z181" s="80">
        <f t="shared" si="6"/>
        <v>0.21052631578947367</v>
      </c>
      <c r="AA181" s="6">
        <v>11194112</v>
      </c>
      <c r="AB181" s="15">
        <v>9344979</v>
      </c>
      <c r="AC181" s="23">
        <f t="shared" si="7"/>
        <v>0.83481199759302038</v>
      </c>
      <c r="AD181" s="15">
        <v>80556</v>
      </c>
      <c r="AE181" s="18">
        <v>248256</v>
      </c>
      <c r="AF181" s="8">
        <f t="shared" si="2"/>
        <v>184864717</v>
      </c>
    </row>
    <row r="182" spans="1:32" x14ac:dyDescent="0.15">
      <c r="A182" s="14">
        <v>42521</v>
      </c>
      <c r="B182" s="15">
        <v>84414701</v>
      </c>
      <c r="C182" s="15">
        <v>45230</v>
      </c>
      <c r="D182" s="15">
        <v>469343</v>
      </c>
      <c r="E182" s="15">
        <v>40431</v>
      </c>
      <c r="F182" s="15">
        <v>958242</v>
      </c>
      <c r="G182" s="15">
        <v>412791</v>
      </c>
      <c r="H182" s="23">
        <f t="shared" si="4"/>
        <v>0.43077948994095439</v>
      </c>
      <c r="I182" s="15">
        <v>3645099</v>
      </c>
      <c r="J182" s="15">
        <v>2619271</v>
      </c>
      <c r="K182" s="15">
        <v>14905286</v>
      </c>
      <c r="L182" s="15">
        <v>597810</v>
      </c>
      <c r="M182" s="19">
        <v>5283893</v>
      </c>
      <c r="N182" s="15">
        <v>5490858</v>
      </c>
      <c r="O182" s="20">
        <f t="shared" si="3"/>
        <v>1.0391690369203161</v>
      </c>
      <c r="P182" s="21">
        <v>8543876</v>
      </c>
      <c r="Q182" s="15">
        <v>6812628</v>
      </c>
      <c r="R182" s="23">
        <f t="shared" si="5"/>
        <v>0.79736971838074433</v>
      </c>
      <c r="S182" s="15">
        <v>72</v>
      </c>
      <c r="T182" s="15">
        <v>7900621</v>
      </c>
      <c r="U182" s="15">
        <v>944311</v>
      </c>
      <c r="V182" s="15">
        <v>38708060</v>
      </c>
      <c r="W182" s="15">
        <v>4348964</v>
      </c>
      <c r="X182" s="15">
        <v>881</v>
      </c>
      <c r="Y182" s="2">
        <v>144</v>
      </c>
      <c r="Z182" s="80">
        <f t="shared" si="6"/>
        <v>0.16345062429057888</v>
      </c>
      <c r="AA182" s="6">
        <v>11368902</v>
      </c>
      <c r="AB182" s="15">
        <v>9289974</v>
      </c>
      <c r="AC182" s="23">
        <f t="shared" si="7"/>
        <v>0.8171390693665932</v>
      </c>
      <c r="AD182" s="15">
        <v>83076</v>
      </c>
      <c r="AE182" s="18">
        <v>233496</v>
      </c>
      <c r="AF182" s="8">
        <f t="shared" si="2"/>
        <v>180962166</v>
      </c>
    </row>
    <row r="183" spans="1:32" x14ac:dyDescent="0.15">
      <c r="A183" s="14">
        <v>42551</v>
      </c>
      <c r="B183" s="15">
        <v>86841100</v>
      </c>
      <c r="C183" s="15">
        <v>46369</v>
      </c>
      <c r="D183" s="15">
        <v>456899</v>
      </c>
      <c r="E183" s="15">
        <v>37260</v>
      </c>
      <c r="F183" s="15">
        <v>1052054</v>
      </c>
      <c r="G183" s="15">
        <v>430949</v>
      </c>
      <c r="H183" s="23">
        <f t="shared" si="4"/>
        <v>0.40962631195737104</v>
      </c>
      <c r="I183" s="15">
        <v>3639202</v>
      </c>
      <c r="J183" s="15">
        <v>2580186</v>
      </c>
      <c r="K183" s="15">
        <v>15045253</v>
      </c>
      <c r="L183" s="15">
        <v>598960</v>
      </c>
      <c r="M183" s="19">
        <v>5703648</v>
      </c>
      <c r="N183" s="15">
        <v>5380208</v>
      </c>
      <c r="O183" s="20">
        <f t="shared" si="3"/>
        <v>0.94329243319363332</v>
      </c>
      <c r="P183" s="21">
        <v>8228589</v>
      </c>
      <c r="Q183" s="15">
        <v>6720792</v>
      </c>
      <c r="R183" s="23">
        <f t="shared" si="5"/>
        <v>0.81676117254124614</v>
      </c>
      <c r="S183" s="15">
        <v>24</v>
      </c>
      <c r="T183" s="15">
        <v>7924312</v>
      </c>
      <c r="U183" s="15">
        <v>901169</v>
      </c>
      <c r="V183" s="15">
        <v>41813329</v>
      </c>
      <c r="W183" s="15">
        <v>4247996</v>
      </c>
      <c r="X183" s="15">
        <v>1080</v>
      </c>
      <c r="Y183" s="2">
        <v>108</v>
      </c>
      <c r="Z183" s="80">
        <f t="shared" si="6"/>
        <v>0.1</v>
      </c>
      <c r="AA183" s="6">
        <v>11589606</v>
      </c>
      <c r="AB183" s="15">
        <v>9001990</v>
      </c>
      <c r="AC183" s="23">
        <f t="shared" si="7"/>
        <v>0.77672959719251888</v>
      </c>
      <c r="AD183" s="15">
        <v>76370</v>
      </c>
      <c r="AE183" s="18">
        <v>264804</v>
      </c>
      <c r="AF183" s="8">
        <f t="shared" si="2"/>
        <v>186007280</v>
      </c>
    </row>
    <row r="184" spans="1:32" x14ac:dyDescent="0.15">
      <c r="A184" s="14">
        <v>42582</v>
      </c>
      <c r="B184" s="15">
        <v>88236371</v>
      </c>
      <c r="C184" s="15">
        <v>46536</v>
      </c>
      <c r="D184" s="15">
        <v>423816</v>
      </c>
      <c r="E184" s="15">
        <v>41361</v>
      </c>
      <c r="F184" s="15">
        <v>488611</v>
      </c>
      <c r="G184" s="15">
        <v>418481</v>
      </c>
      <c r="H184" s="23">
        <f t="shared" si="4"/>
        <v>0.85647068936229431</v>
      </c>
      <c r="I184" s="15">
        <v>3170884</v>
      </c>
      <c r="J184" s="15">
        <v>2427192</v>
      </c>
      <c r="K184" s="15">
        <v>15041954</v>
      </c>
      <c r="L184" s="15">
        <v>599970</v>
      </c>
      <c r="M184" s="19">
        <v>5361230</v>
      </c>
      <c r="N184" s="15">
        <v>5078576</v>
      </c>
      <c r="O184" s="20">
        <f t="shared" si="3"/>
        <v>0.94727814326190074</v>
      </c>
      <c r="P184" s="21">
        <v>6483506</v>
      </c>
      <c r="Q184" s="15">
        <v>7058856</v>
      </c>
      <c r="R184" s="23">
        <f t="shared" si="5"/>
        <v>1.0887405672177985</v>
      </c>
      <c r="S184" s="15">
        <v>48</v>
      </c>
      <c r="T184" s="15">
        <v>7419990</v>
      </c>
      <c r="U184" s="15">
        <v>862230</v>
      </c>
      <c r="V184" s="15">
        <v>44154542</v>
      </c>
      <c r="W184" s="15">
        <v>4192565</v>
      </c>
      <c r="X184" s="15">
        <v>945</v>
      </c>
      <c r="Y184" s="2">
        <v>168</v>
      </c>
      <c r="Z184" s="80">
        <f t="shared" si="6"/>
        <v>0.17777777777777778</v>
      </c>
      <c r="AA184" s="6">
        <v>8991344</v>
      </c>
      <c r="AB184" s="15">
        <v>7669107</v>
      </c>
      <c r="AC184" s="23">
        <f t="shared" si="7"/>
        <v>0.85294334195199295</v>
      </c>
      <c r="AD184" s="15">
        <v>81730</v>
      </c>
      <c r="AE184" s="18">
        <v>380964</v>
      </c>
      <c r="AF184" s="8">
        <f t="shared" si="2"/>
        <v>187305341</v>
      </c>
    </row>
    <row r="185" spans="1:32" x14ac:dyDescent="0.15">
      <c r="A185" s="14">
        <v>42613</v>
      </c>
      <c r="B185" s="15">
        <v>96881689</v>
      </c>
      <c r="C185" s="15">
        <v>49393</v>
      </c>
      <c r="D185" s="15">
        <v>488571</v>
      </c>
      <c r="E185" s="15">
        <v>36416</v>
      </c>
      <c r="F185" s="15">
        <v>557513</v>
      </c>
      <c r="G185" s="15">
        <v>441011</v>
      </c>
      <c r="H185" s="23">
        <f t="shared" si="4"/>
        <v>0.79103267547124456</v>
      </c>
      <c r="I185" s="15">
        <v>3325103</v>
      </c>
      <c r="J185" s="15">
        <v>2616390</v>
      </c>
      <c r="K185" s="15">
        <v>16455322</v>
      </c>
      <c r="L185" s="15">
        <v>641074</v>
      </c>
      <c r="M185" s="19">
        <v>5141845</v>
      </c>
      <c r="N185" s="15">
        <v>5352456</v>
      </c>
      <c r="O185" s="20">
        <f t="shared" si="3"/>
        <v>1.0409602000838221</v>
      </c>
      <c r="P185" s="21">
        <v>6711309</v>
      </c>
      <c r="Q185" s="15">
        <v>6965592</v>
      </c>
      <c r="R185" s="23">
        <f t="shared" si="5"/>
        <v>1.0378887337775686</v>
      </c>
      <c r="S185" s="15">
        <v>204</v>
      </c>
      <c r="T185" s="15">
        <v>7805733</v>
      </c>
      <c r="U185" s="15">
        <v>925840</v>
      </c>
      <c r="V185" s="15">
        <v>49849598</v>
      </c>
      <c r="W185" s="15">
        <v>4530685</v>
      </c>
      <c r="X185" s="15">
        <v>870</v>
      </c>
      <c r="Y185" s="2">
        <v>72</v>
      </c>
      <c r="Z185" s="80">
        <f t="shared" si="6"/>
        <v>8.2758620689655171E-2</v>
      </c>
      <c r="AA185" s="6">
        <v>12354654</v>
      </c>
      <c r="AB185" s="15">
        <v>7073692</v>
      </c>
      <c r="AC185" s="23">
        <f t="shared" si="7"/>
        <v>0.57255282098551685</v>
      </c>
      <c r="AD185" s="15">
        <v>91153</v>
      </c>
      <c r="AE185" s="18">
        <v>458076</v>
      </c>
      <c r="AF185" s="8">
        <f t="shared" si="2"/>
        <v>203988070</v>
      </c>
    </row>
    <row r="186" spans="1:32" x14ac:dyDescent="0.15">
      <c r="A186" s="14">
        <v>42643</v>
      </c>
      <c r="B186" s="15">
        <v>84883422</v>
      </c>
      <c r="C186" s="15">
        <v>47964</v>
      </c>
      <c r="D186" s="15">
        <v>411737</v>
      </c>
      <c r="E186" s="15">
        <v>41425</v>
      </c>
      <c r="F186" s="15">
        <v>551154</v>
      </c>
      <c r="G186" s="15">
        <v>379045</v>
      </c>
      <c r="H186" s="23">
        <f t="shared" si="4"/>
        <v>0.68772974522547237</v>
      </c>
      <c r="I186" s="15">
        <v>3141592</v>
      </c>
      <c r="J186" s="15">
        <v>2381561</v>
      </c>
      <c r="K186" s="15">
        <v>14695199</v>
      </c>
      <c r="L186" s="15">
        <v>592473</v>
      </c>
      <c r="M186" s="19">
        <v>5356604</v>
      </c>
      <c r="N186" s="15">
        <v>4955153</v>
      </c>
      <c r="O186" s="20">
        <f t="shared" si="3"/>
        <v>0.92505494152638501</v>
      </c>
      <c r="P186" s="21">
        <v>6882455.3999999994</v>
      </c>
      <c r="Q186" s="15">
        <v>6191472</v>
      </c>
      <c r="R186" s="23">
        <f t="shared" si="5"/>
        <v>0.89960219720421297</v>
      </c>
      <c r="S186" s="15">
        <v>97</v>
      </c>
      <c r="T186" s="15">
        <v>7437669</v>
      </c>
      <c r="U186" s="15">
        <v>829009</v>
      </c>
      <c r="V186" s="15">
        <v>42654365</v>
      </c>
      <c r="W186" s="15">
        <v>4062194</v>
      </c>
      <c r="X186" s="15">
        <v>871</v>
      </c>
      <c r="Y186" s="2">
        <v>108</v>
      </c>
      <c r="Z186" s="80">
        <f t="shared" si="6"/>
        <v>0.12399540757749714</v>
      </c>
      <c r="AA186" s="6">
        <v>12180816</v>
      </c>
      <c r="AB186" s="15">
        <v>7212180</v>
      </c>
      <c r="AC186" s="23">
        <f t="shared" si="7"/>
        <v>0.59209333758920579</v>
      </c>
      <c r="AD186" s="15">
        <v>81211</v>
      </c>
      <c r="AE186" s="18">
        <v>409104</v>
      </c>
      <c r="AF186" s="8">
        <f t="shared" si="2"/>
        <v>180406980</v>
      </c>
    </row>
    <row r="187" spans="1:32" x14ac:dyDescent="0.15">
      <c r="A187" s="14">
        <v>42674</v>
      </c>
      <c r="B187" s="15">
        <v>72689742</v>
      </c>
      <c r="C187" s="15">
        <v>43164</v>
      </c>
      <c r="D187" s="15">
        <v>358013</v>
      </c>
      <c r="E187" s="15">
        <v>35988</v>
      </c>
      <c r="F187" s="15">
        <v>762390</v>
      </c>
      <c r="G187" s="15">
        <v>364528</v>
      </c>
      <c r="H187" s="23">
        <f t="shared" si="4"/>
        <v>0.47813848555201405</v>
      </c>
      <c r="I187" s="15">
        <v>3239537</v>
      </c>
      <c r="J187" s="15">
        <v>2211286</v>
      </c>
      <c r="K187" s="15">
        <v>13082686</v>
      </c>
      <c r="L187" s="15">
        <v>553672</v>
      </c>
      <c r="M187" s="19">
        <v>6127057</v>
      </c>
      <c r="N187" s="15">
        <v>4692549</v>
      </c>
      <c r="O187" s="20">
        <f t="shared" si="3"/>
        <v>0.76587324061127549</v>
      </c>
      <c r="P187" s="21">
        <v>6098049</v>
      </c>
      <c r="Q187" s="15">
        <v>6143940</v>
      </c>
      <c r="R187" s="23">
        <f t="shared" si="5"/>
        <v>1.0075255216873462</v>
      </c>
      <c r="S187" s="15">
        <v>252</v>
      </c>
      <c r="T187" s="15">
        <v>6879763</v>
      </c>
      <c r="U187" s="15">
        <v>739222</v>
      </c>
      <c r="V187" s="15">
        <v>35280057</v>
      </c>
      <c r="W187" s="15">
        <v>3640639</v>
      </c>
      <c r="X187" s="15">
        <v>772</v>
      </c>
      <c r="Y187" s="2">
        <v>156</v>
      </c>
      <c r="Z187" s="80">
        <f t="shared" si="6"/>
        <v>0.20207253886010362</v>
      </c>
      <c r="AA187" s="6">
        <v>8248935</v>
      </c>
      <c r="AB187" s="15">
        <v>7638817</v>
      </c>
      <c r="AC187" s="23">
        <f t="shared" si="7"/>
        <v>0.92603675504777283</v>
      </c>
      <c r="AD187" s="15">
        <v>70949</v>
      </c>
      <c r="AE187" s="18">
        <v>396540</v>
      </c>
      <c r="AF187" s="8">
        <f t="shared" si="2"/>
        <v>158061500</v>
      </c>
    </row>
    <row r="188" spans="1:32" x14ac:dyDescent="0.15">
      <c r="A188" s="14">
        <v>42704</v>
      </c>
      <c r="B188" s="15">
        <v>72359379</v>
      </c>
      <c r="C188" s="15">
        <v>44210</v>
      </c>
      <c r="D188" s="15">
        <v>331200</v>
      </c>
      <c r="E188" s="15">
        <v>38757</v>
      </c>
      <c r="F188" s="15">
        <v>555640</v>
      </c>
      <c r="G188" s="15">
        <v>478881</v>
      </c>
      <c r="H188" s="23">
        <f t="shared" si="4"/>
        <v>0.86185479807069321</v>
      </c>
      <c r="I188" s="15">
        <v>3411072</v>
      </c>
      <c r="J188" s="15">
        <v>2260527</v>
      </c>
      <c r="K188" s="15">
        <v>12429296</v>
      </c>
      <c r="L188" s="15">
        <v>546805</v>
      </c>
      <c r="M188" s="19">
        <v>5286863</v>
      </c>
      <c r="N188" s="15">
        <v>4734750</v>
      </c>
      <c r="O188" s="20">
        <f t="shared" si="3"/>
        <v>0.89556888461077955</v>
      </c>
      <c r="P188" s="21">
        <v>6682528.96</v>
      </c>
      <c r="Q188" s="15">
        <v>6012588</v>
      </c>
      <c r="R188" s="23">
        <f t="shared" si="5"/>
        <v>0.89974739144265525</v>
      </c>
      <c r="S188" s="15">
        <v>120</v>
      </c>
      <c r="T188" s="15">
        <v>6978151</v>
      </c>
      <c r="U188" s="15">
        <v>771313</v>
      </c>
      <c r="V188" s="15">
        <v>33808131</v>
      </c>
      <c r="W188" s="15">
        <v>3666185</v>
      </c>
      <c r="X188" s="15">
        <v>936</v>
      </c>
      <c r="Y188" s="2">
        <v>168</v>
      </c>
      <c r="Z188" s="80">
        <f t="shared" si="6"/>
        <v>0.17948717948717949</v>
      </c>
      <c r="AA188" s="6">
        <v>10341935</v>
      </c>
      <c r="AB188" s="15">
        <v>7869115</v>
      </c>
      <c r="AC188" s="23">
        <f t="shared" si="7"/>
        <v>0.76089387527575836</v>
      </c>
      <c r="AD188" s="15">
        <v>68356</v>
      </c>
      <c r="AE188" s="18">
        <v>313920</v>
      </c>
      <c r="AF188" s="8">
        <f t="shared" si="2"/>
        <v>156122924</v>
      </c>
    </row>
    <row r="189" spans="1:32" x14ac:dyDescent="0.15">
      <c r="A189" s="14">
        <v>42735</v>
      </c>
      <c r="B189" s="15">
        <v>56114994</v>
      </c>
      <c r="C189" s="15">
        <v>36989</v>
      </c>
      <c r="D189" s="15">
        <v>266472</v>
      </c>
      <c r="E189" s="15">
        <v>31868</v>
      </c>
      <c r="F189" s="15">
        <v>470615</v>
      </c>
      <c r="G189" s="15">
        <v>339660</v>
      </c>
      <c r="H189" s="23">
        <f t="shared" si="4"/>
        <v>0.72173645123933572</v>
      </c>
      <c r="I189" s="15">
        <v>2999761</v>
      </c>
      <c r="J189" s="15">
        <v>1899096</v>
      </c>
      <c r="K189" s="15">
        <v>10131915</v>
      </c>
      <c r="L189" s="15">
        <v>457727</v>
      </c>
      <c r="M189" s="19">
        <v>6169926</v>
      </c>
      <c r="N189" s="15">
        <v>3847029</v>
      </c>
      <c r="O189" s="20">
        <f t="shared" si="3"/>
        <v>0.62351298864848625</v>
      </c>
      <c r="P189" s="21">
        <v>6483894</v>
      </c>
      <c r="Q189" s="15">
        <v>4736232</v>
      </c>
      <c r="R189" s="23">
        <f t="shared" si="5"/>
        <v>0.7304610470189673</v>
      </c>
      <c r="S189" s="15">
        <v>192</v>
      </c>
      <c r="T189" s="15">
        <v>5729185</v>
      </c>
      <c r="U189" s="15">
        <v>626678</v>
      </c>
      <c r="V189" s="15">
        <v>25448704</v>
      </c>
      <c r="W189" s="15">
        <v>2946916</v>
      </c>
      <c r="X189" s="15">
        <v>881</v>
      </c>
      <c r="Y189" s="2">
        <v>203</v>
      </c>
      <c r="Z189" s="80">
        <f t="shared" si="6"/>
        <v>0.2304199772985244</v>
      </c>
      <c r="AA189" s="6">
        <v>4389863</v>
      </c>
      <c r="AB189" s="15">
        <v>6655722</v>
      </c>
      <c r="AC189" s="23">
        <f t="shared" si="7"/>
        <v>1.5161571101421616</v>
      </c>
      <c r="AD189" s="15">
        <v>59596</v>
      </c>
      <c r="AE189" s="18">
        <v>260736</v>
      </c>
      <c r="AF189" s="8">
        <f t="shared" si="2"/>
        <v>122589675</v>
      </c>
    </row>
    <row r="190" spans="1:32" x14ac:dyDescent="0.15">
      <c r="A190" s="14">
        <v>42766</v>
      </c>
      <c r="B190" s="15">
        <v>72696284</v>
      </c>
      <c r="C190" s="15">
        <v>47155</v>
      </c>
      <c r="D190" s="15">
        <v>313207</v>
      </c>
      <c r="E190" s="15">
        <v>41773</v>
      </c>
      <c r="F190" s="15">
        <v>1574399</v>
      </c>
      <c r="G190" s="15">
        <v>338442</v>
      </c>
      <c r="H190" s="23">
        <f t="shared" si="4"/>
        <v>0.21496583775777298</v>
      </c>
      <c r="I190" s="15">
        <v>3552004</v>
      </c>
      <c r="J190" s="15">
        <v>2529339</v>
      </c>
      <c r="K190" s="15">
        <v>13521446</v>
      </c>
      <c r="L190" s="15">
        <v>627211</v>
      </c>
      <c r="M190" s="19">
        <v>5205884</v>
      </c>
      <c r="N190" s="15">
        <v>5062921</v>
      </c>
      <c r="O190" s="20">
        <f t="shared" si="3"/>
        <v>0.97253818947944293</v>
      </c>
      <c r="P190" s="21">
        <v>5266541.040000001</v>
      </c>
      <c r="Q190" s="15">
        <v>5636808</v>
      </c>
      <c r="R190" s="23">
        <f t="shared" si="5"/>
        <v>1.0703055301739373</v>
      </c>
      <c r="S190" s="15">
        <v>1740</v>
      </c>
      <c r="T190" s="15">
        <v>7022495</v>
      </c>
      <c r="U190" s="15">
        <v>902548</v>
      </c>
      <c r="V190" s="15">
        <v>30923102</v>
      </c>
      <c r="W190" s="15">
        <v>4025273</v>
      </c>
      <c r="X190" s="15">
        <v>777</v>
      </c>
      <c r="Y190" s="2">
        <v>252</v>
      </c>
      <c r="Z190" s="80">
        <f t="shared" si="6"/>
        <v>0.32432432432432434</v>
      </c>
      <c r="AA190" s="6">
        <v>10078821</v>
      </c>
      <c r="AB190" s="15">
        <v>7396383</v>
      </c>
      <c r="AC190" s="23">
        <f t="shared" si="7"/>
        <v>0.73385398946960168</v>
      </c>
      <c r="AD190" s="15">
        <v>61162</v>
      </c>
      <c r="AE190" s="18">
        <v>342828</v>
      </c>
      <c r="AF190" s="8">
        <f t="shared" si="2"/>
        <v>155042373</v>
      </c>
    </row>
    <row r="191" spans="1:32" x14ac:dyDescent="0.15">
      <c r="A191" s="14">
        <v>42794</v>
      </c>
      <c r="B191" s="15">
        <v>59774234</v>
      </c>
      <c r="C191" s="15">
        <v>38152</v>
      </c>
      <c r="D191" s="15">
        <v>284471</v>
      </c>
      <c r="E191" s="15">
        <v>34312</v>
      </c>
      <c r="F191" s="15">
        <v>929631</v>
      </c>
      <c r="G191" s="15">
        <v>360188</v>
      </c>
      <c r="H191" s="23">
        <f t="shared" si="4"/>
        <v>0.38745265594628409</v>
      </c>
      <c r="I191" s="15">
        <v>3040358</v>
      </c>
      <c r="J191" s="15">
        <v>2059984</v>
      </c>
      <c r="K191" s="15">
        <v>10538746</v>
      </c>
      <c r="L191" s="15">
        <v>496101</v>
      </c>
      <c r="M191" s="19">
        <v>5060229</v>
      </c>
      <c r="N191" s="15">
        <v>4203313</v>
      </c>
      <c r="O191" s="20">
        <f t="shared" si="3"/>
        <v>0.830656675814474</v>
      </c>
      <c r="P191" s="21">
        <v>4715895</v>
      </c>
      <c r="Q191" s="15">
        <v>4619148</v>
      </c>
      <c r="R191" s="23">
        <f t="shared" si="5"/>
        <v>0.97948491219588218</v>
      </c>
      <c r="S191" s="15">
        <v>291</v>
      </c>
      <c r="T191" s="15">
        <v>6220711</v>
      </c>
      <c r="U191" s="15">
        <v>758801</v>
      </c>
      <c r="V191" s="15">
        <v>27175483</v>
      </c>
      <c r="W191" s="15">
        <v>3383786</v>
      </c>
      <c r="X191" s="15">
        <v>848</v>
      </c>
      <c r="Y191" s="2">
        <v>218</v>
      </c>
      <c r="Z191" s="80">
        <f t="shared" si="6"/>
        <v>0.25707547169811323</v>
      </c>
      <c r="AA191" s="6">
        <v>9863832</v>
      </c>
      <c r="AB191" s="15">
        <v>7003697</v>
      </c>
      <c r="AC191" s="23">
        <f t="shared" si="7"/>
        <v>0.71003814744614469</v>
      </c>
      <c r="AD191" s="15">
        <v>54535</v>
      </c>
      <c r="AE191" s="18">
        <v>262044</v>
      </c>
      <c r="AF191" s="8">
        <f t="shared" si="2"/>
        <v>130308573</v>
      </c>
    </row>
    <row r="192" spans="1:32" x14ac:dyDescent="0.15">
      <c r="A192" s="14">
        <v>42825</v>
      </c>
      <c r="B192" s="15">
        <v>71010584</v>
      </c>
      <c r="C192" s="15">
        <v>44918</v>
      </c>
      <c r="D192" s="15">
        <v>307579</v>
      </c>
      <c r="E192" s="15">
        <v>34813</v>
      </c>
      <c r="F192" s="15">
        <v>1400405</v>
      </c>
      <c r="G192" s="15">
        <v>426801</v>
      </c>
      <c r="H192" s="23">
        <f t="shared" si="4"/>
        <v>0.30476969162492279</v>
      </c>
      <c r="I192" s="15">
        <v>3636647</v>
      </c>
      <c r="J192" s="15">
        <v>2488328</v>
      </c>
      <c r="K192" s="15">
        <v>12533897</v>
      </c>
      <c r="L192" s="15">
        <v>586334</v>
      </c>
      <c r="M192" s="19">
        <v>5430090</v>
      </c>
      <c r="N192" s="15">
        <v>5220996</v>
      </c>
      <c r="O192" s="20">
        <f t="shared" si="3"/>
        <v>0.96149345590957058</v>
      </c>
      <c r="P192" s="21">
        <v>5944813.04</v>
      </c>
      <c r="Q192" s="15">
        <v>5548704</v>
      </c>
      <c r="R192" s="23">
        <f t="shared" si="5"/>
        <v>0.93336896596499186</v>
      </c>
      <c r="S192" s="15">
        <v>177</v>
      </c>
      <c r="T192" s="15">
        <v>7662103</v>
      </c>
      <c r="U192" s="15">
        <v>873169</v>
      </c>
      <c r="V192" s="15">
        <v>32842873</v>
      </c>
      <c r="W192" s="15">
        <v>3959019</v>
      </c>
      <c r="X192" s="15">
        <v>950</v>
      </c>
      <c r="Y192" s="2">
        <v>183</v>
      </c>
      <c r="Z192" s="80">
        <f t="shared" si="6"/>
        <v>0.19263157894736843</v>
      </c>
      <c r="AA192" s="6">
        <v>11016041</v>
      </c>
      <c r="AB192" s="15">
        <v>8418992</v>
      </c>
      <c r="AC192" s="23">
        <f t="shared" si="7"/>
        <v>0.76424842645375046</v>
      </c>
      <c r="AD192" s="15">
        <v>64110</v>
      </c>
      <c r="AE192" s="18">
        <v>289068</v>
      </c>
      <c r="AF192" s="8">
        <f t="shared" si="2"/>
        <v>155949295</v>
      </c>
    </row>
    <row r="193" spans="1:32" x14ac:dyDescent="0.15">
      <c r="A193" s="14">
        <v>42855</v>
      </c>
      <c r="B193" s="15">
        <v>74775768</v>
      </c>
      <c r="C193" s="15">
        <v>46655</v>
      </c>
      <c r="D193" s="15">
        <v>366390</v>
      </c>
      <c r="E193" s="15">
        <v>41907</v>
      </c>
      <c r="F193" s="15">
        <v>1172554</v>
      </c>
      <c r="G193" s="15">
        <v>617375</v>
      </c>
      <c r="H193" s="23">
        <f t="shared" si="4"/>
        <v>0.52652159303537405</v>
      </c>
      <c r="I193" s="15">
        <v>3495685</v>
      </c>
      <c r="J193" s="15">
        <v>2510788</v>
      </c>
      <c r="K193" s="15">
        <v>12931989</v>
      </c>
      <c r="L193" s="15">
        <v>577992</v>
      </c>
      <c r="M193" s="19">
        <v>5834951</v>
      </c>
      <c r="N193" s="15">
        <v>5351336</v>
      </c>
      <c r="O193" s="20">
        <f t="shared" si="3"/>
        <v>0.91711755591435129</v>
      </c>
      <c r="P193" s="21">
        <v>6081562.96</v>
      </c>
      <c r="Q193" s="15">
        <v>5554848</v>
      </c>
      <c r="R193" s="23">
        <f t="shared" si="5"/>
        <v>0.91339151407880848</v>
      </c>
      <c r="S193" s="15">
        <v>78</v>
      </c>
      <c r="T193" s="15">
        <v>7668043</v>
      </c>
      <c r="U193" s="15">
        <v>885355</v>
      </c>
      <c r="V193" s="15">
        <v>34185570</v>
      </c>
      <c r="W193" s="15">
        <v>4047066</v>
      </c>
      <c r="X193" s="15">
        <v>888</v>
      </c>
      <c r="Y193" s="2">
        <v>408</v>
      </c>
      <c r="Z193" s="80">
        <f t="shared" si="6"/>
        <v>0.45945945945945948</v>
      </c>
      <c r="AA193" s="6">
        <v>10384669</v>
      </c>
      <c r="AB193" s="15">
        <v>8128376</v>
      </c>
      <c r="AC193" s="23">
        <f t="shared" si="7"/>
        <v>0.78272846250564176</v>
      </c>
      <c r="AD193" s="15">
        <v>81091</v>
      </c>
      <c r="AE193" s="18">
        <v>326964</v>
      </c>
      <c r="AF193" s="8">
        <f t="shared" si="2"/>
        <v>161593684</v>
      </c>
    </row>
    <row r="194" spans="1:32" x14ac:dyDescent="0.15">
      <c r="A194" s="14">
        <v>42886</v>
      </c>
      <c r="B194" s="15">
        <v>92216998</v>
      </c>
      <c r="C194" s="15">
        <v>55695</v>
      </c>
      <c r="D194" s="15">
        <v>408757</v>
      </c>
      <c r="E194" s="15">
        <v>43329</v>
      </c>
      <c r="F194" s="15">
        <v>1543697</v>
      </c>
      <c r="G194" s="15">
        <v>679251</v>
      </c>
      <c r="H194" s="23">
        <f t="shared" si="4"/>
        <v>0.44001575438703322</v>
      </c>
      <c r="I194" s="15">
        <v>4181458</v>
      </c>
      <c r="J194" s="15">
        <v>2978196</v>
      </c>
      <c r="K194" s="15">
        <v>16036303</v>
      </c>
      <c r="L194" s="15">
        <v>693055</v>
      </c>
      <c r="M194" s="19">
        <v>5347011</v>
      </c>
      <c r="N194" s="15">
        <v>6392257</v>
      </c>
      <c r="O194" s="20">
        <f t="shared" si="3"/>
        <v>1.1954822984280375</v>
      </c>
      <c r="P194" s="21">
        <v>7368838</v>
      </c>
      <c r="Q194" s="15">
        <v>6578760</v>
      </c>
      <c r="R194" s="23">
        <f t="shared" si="5"/>
        <v>0.892781195624059</v>
      </c>
      <c r="S194" s="15">
        <v>288</v>
      </c>
      <c r="T194" s="15">
        <v>9204193</v>
      </c>
      <c r="U194" s="15">
        <v>1057130</v>
      </c>
      <c r="V194" s="15">
        <v>43428286</v>
      </c>
      <c r="W194" s="15">
        <v>4846603</v>
      </c>
      <c r="X194" s="15">
        <v>1181</v>
      </c>
      <c r="Y194" s="2">
        <v>192</v>
      </c>
      <c r="Z194" s="80">
        <f t="shared" si="6"/>
        <v>0.16257408975444537</v>
      </c>
      <c r="AA194" s="6">
        <v>10554426</v>
      </c>
      <c r="AB194" s="15">
        <v>9771958</v>
      </c>
      <c r="AC194" s="23">
        <f t="shared" si="7"/>
        <v>0.92586351924775445</v>
      </c>
      <c r="AD194" s="15">
        <v>81462</v>
      </c>
      <c r="AE194" s="18">
        <v>399852</v>
      </c>
      <c r="AF194" s="8">
        <f t="shared" si="2"/>
        <v>199054023</v>
      </c>
    </row>
    <row r="195" spans="1:32" x14ac:dyDescent="0.15">
      <c r="A195" s="14">
        <v>42916</v>
      </c>
      <c r="B195" s="15">
        <v>86899446</v>
      </c>
      <c r="C195" s="15">
        <v>51917</v>
      </c>
      <c r="D195" s="15">
        <v>407712</v>
      </c>
      <c r="E195" s="15">
        <v>39458</v>
      </c>
      <c r="F195" s="15">
        <v>1866817</v>
      </c>
      <c r="G195" s="15">
        <v>822926</v>
      </c>
      <c r="H195" s="23">
        <f t="shared" si="4"/>
        <v>0.4408177127163509</v>
      </c>
      <c r="I195" s="15">
        <v>3679526</v>
      </c>
      <c r="J195" s="15">
        <v>2544976</v>
      </c>
      <c r="K195" s="15">
        <v>14812815</v>
      </c>
      <c r="L195" s="15">
        <v>615082</v>
      </c>
      <c r="M195" s="19">
        <v>5563379</v>
      </c>
      <c r="N195" s="15">
        <v>5323092</v>
      </c>
      <c r="O195" s="20">
        <f t="shared" si="3"/>
        <v>0.9568091622016045</v>
      </c>
      <c r="P195" s="21">
        <v>6632901.0399999991</v>
      </c>
      <c r="Q195" s="15">
        <v>6013236</v>
      </c>
      <c r="R195" s="23">
        <f t="shared" si="5"/>
        <v>0.90657707144082478</v>
      </c>
      <c r="S195" s="15">
        <v>98</v>
      </c>
      <c r="T195" s="15">
        <v>8125028</v>
      </c>
      <c r="U195" s="15">
        <v>891011</v>
      </c>
      <c r="V195" s="15">
        <v>42194622</v>
      </c>
      <c r="W195" s="15">
        <v>4222643</v>
      </c>
      <c r="X195" s="15">
        <v>1130</v>
      </c>
      <c r="Y195" s="2">
        <v>335</v>
      </c>
      <c r="Z195" s="80">
        <f t="shared" si="6"/>
        <v>0.29646017699115046</v>
      </c>
      <c r="AA195" s="6">
        <v>11373966</v>
      </c>
      <c r="AB195" s="15">
        <v>8533865</v>
      </c>
      <c r="AC195" s="23">
        <f t="shared" si="7"/>
        <v>0.75029809303105</v>
      </c>
      <c r="AD195" s="15">
        <v>79803</v>
      </c>
      <c r="AE195" s="18">
        <v>382860</v>
      </c>
      <c r="AF195" s="8">
        <f t="shared" si="2"/>
        <v>185640451</v>
      </c>
    </row>
    <row r="196" spans="1:32" x14ac:dyDescent="0.15">
      <c r="A196" s="14">
        <v>42947</v>
      </c>
      <c r="B196" s="15">
        <v>93718423</v>
      </c>
      <c r="C196" s="15">
        <v>48882</v>
      </c>
      <c r="D196" s="15">
        <v>420727</v>
      </c>
      <c r="E196" s="15">
        <v>35541</v>
      </c>
      <c r="F196" s="15">
        <v>1166955</v>
      </c>
      <c r="G196" s="15">
        <v>869315</v>
      </c>
      <c r="H196" s="23">
        <f t="shared" si="4"/>
        <v>0.74494303550693897</v>
      </c>
      <c r="I196" s="15">
        <v>3328849</v>
      </c>
      <c r="J196" s="15">
        <v>2453045</v>
      </c>
      <c r="K196" s="15">
        <v>15741313</v>
      </c>
      <c r="L196" s="15">
        <v>622571</v>
      </c>
      <c r="M196" s="19">
        <v>5306200</v>
      </c>
      <c r="N196" s="15">
        <v>5241645</v>
      </c>
      <c r="O196" s="20">
        <f t="shared" si="3"/>
        <v>0.98783404319475332</v>
      </c>
      <c r="P196" s="21">
        <v>6721034.9600000009</v>
      </c>
      <c r="Q196" s="15">
        <v>6160284</v>
      </c>
      <c r="R196" s="23">
        <f t="shared" si="5"/>
        <v>0.9165677662239089</v>
      </c>
      <c r="S196" s="15">
        <v>169</v>
      </c>
      <c r="T196" s="15">
        <v>7920664</v>
      </c>
      <c r="U196" s="15">
        <v>890089</v>
      </c>
      <c r="V196" s="15">
        <v>48328641</v>
      </c>
      <c r="W196" s="15">
        <v>4283642</v>
      </c>
      <c r="X196" s="15">
        <v>1086</v>
      </c>
      <c r="Y196" s="2">
        <v>588</v>
      </c>
      <c r="Z196" s="80">
        <f t="shared" si="6"/>
        <v>0.54143646408839774</v>
      </c>
      <c r="AA196" s="6">
        <v>8514168</v>
      </c>
      <c r="AB196" s="15">
        <v>7892421</v>
      </c>
      <c r="AC196" s="23">
        <f t="shared" si="7"/>
        <v>0.92697501388274228</v>
      </c>
      <c r="AD196" s="15">
        <v>77133</v>
      </c>
      <c r="AE196" s="18">
        <v>400728</v>
      </c>
      <c r="AF196" s="8">
        <f t="shared" si="2"/>
        <v>198434670</v>
      </c>
    </row>
    <row r="197" spans="1:32" x14ac:dyDescent="0.15">
      <c r="A197" s="14">
        <v>42978</v>
      </c>
      <c r="B197" s="15">
        <v>99954575</v>
      </c>
      <c r="C197" s="15">
        <v>53200</v>
      </c>
      <c r="D197" s="15">
        <v>416241</v>
      </c>
      <c r="E197" s="15">
        <v>38812</v>
      </c>
      <c r="F197" s="15">
        <v>1500484</v>
      </c>
      <c r="G197" s="15">
        <v>688660</v>
      </c>
      <c r="H197" s="23">
        <f t="shared" si="4"/>
        <v>0.4589585760328001</v>
      </c>
      <c r="I197" s="15">
        <v>3314557</v>
      </c>
      <c r="J197" s="15">
        <v>2488376</v>
      </c>
      <c r="K197" s="15">
        <v>16357455</v>
      </c>
      <c r="L197" s="15">
        <v>662282</v>
      </c>
      <c r="M197" s="19">
        <v>5140512</v>
      </c>
      <c r="N197" s="15">
        <v>5380079</v>
      </c>
      <c r="O197" s="20">
        <f t="shared" si="3"/>
        <v>1.0466037235201473</v>
      </c>
      <c r="P197" s="21">
        <v>6192026.04</v>
      </c>
      <c r="Q197" s="15">
        <v>6235752</v>
      </c>
      <c r="R197" s="23">
        <f t="shared" si="5"/>
        <v>1.0070616563492358</v>
      </c>
      <c r="S197" s="15">
        <v>77</v>
      </c>
      <c r="T197" s="15">
        <v>8214338</v>
      </c>
      <c r="U197" s="15">
        <v>920585</v>
      </c>
      <c r="V197" s="15">
        <v>51906188</v>
      </c>
      <c r="W197" s="15">
        <v>4537713</v>
      </c>
      <c r="X197" s="15">
        <v>1244</v>
      </c>
      <c r="Y197" s="2">
        <v>360</v>
      </c>
      <c r="Z197" s="80">
        <f t="shared" si="6"/>
        <v>0.28938906752411575</v>
      </c>
      <c r="AA197" s="6">
        <v>11697650</v>
      </c>
      <c r="AB197" s="15">
        <v>6921439</v>
      </c>
      <c r="AC197" s="23">
        <f t="shared" si="7"/>
        <v>0.5916948275935765</v>
      </c>
      <c r="AD197" s="15">
        <v>75193</v>
      </c>
      <c r="AE197" s="18">
        <v>392928</v>
      </c>
      <c r="AF197" s="8">
        <f t="shared" si="2"/>
        <v>208558810</v>
      </c>
    </row>
    <row r="198" spans="1:32" x14ac:dyDescent="0.15">
      <c r="A198" s="14">
        <v>43008</v>
      </c>
      <c r="B198" s="15">
        <v>83783210</v>
      </c>
      <c r="C198" s="15">
        <v>51272</v>
      </c>
      <c r="D198" s="15">
        <v>343295</v>
      </c>
      <c r="E198" s="15">
        <v>38004</v>
      </c>
      <c r="F198" s="15">
        <v>768896</v>
      </c>
      <c r="G198" s="15">
        <v>614421</v>
      </c>
      <c r="H198" s="23">
        <f t="shared" si="4"/>
        <v>0.79909506617279835</v>
      </c>
      <c r="I198" s="15">
        <v>3035835</v>
      </c>
      <c r="J198" s="15">
        <v>2169327</v>
      </c>
      <c r="K198" s="15">
        <v>14271673</v>
      </c>
      <c r="L198" s="15">
        <v>596600</v>
      </c>
      <c r="M198" s="19">
        <v>4990508</v>
      </c>
      <c r="N198" s="15">
        <v>4736093</v>
      </c>
      <c r="O198" s="20">
        <f t="shared" si="3"/>
        <v>0.94902021998562069</v>
      </c>
      <c r="P198" s="21">
        <v>5208804.959999999</v>
      </c>
      <c r="Q198" s="15">
        <v>5579736</v>
      </c>
      <c r="R198" s="23">
        <f t="shared" si="5"/>
        <v>1.0712123112400049</v>
      </c>
      <c r="S198" s="15">
        <v>36</v>
      </c>
      <c r="T198" s="15">
        <v>7406576</v>
      </c>
      <c r="U198" s="15">
        <v>793210</v>
      </c>
      <c r="V198" s="15">
        <v>43815920</v>
      </c>
      <c r="W198" s="15">
        <v>3933405</v>
      </c>
      <c r="X198" s="15">
        <v>1065</v>
      </c>
      <c r="Y198" s="2">
        <v>300</v>
      </c>
      <c r="Z198" s="80">
        <f t="shared" si="6"/>
        <v>0.28169014084507044</v>
      </c>
      <c r="AA198" s="6">
        <v>11735140</v>
      </c>
      <c r="AB198" s="15">
        <v>6739916</v>
      </c>
      <c r="AC198" s="23">
        <f t="shared" si="7"/>
        <v>0.57433622436545284</v>
      </c>
      <c r="AD198" s="15">
        <v>72838</v>
      </c>
      <c r="AE198" s="18">
        <v>351852</v>
      </c>
      <c r="AF198" s="8">
        <f t="shared" si="2"/>
        <v>178333519</v>
      </c>
    </row>
    <row r="199" spans="1:32" x14ac:dyDescent="0.15">
      <c r="A199" s="14">
        <v>43039</v>
      </c>
      <c r="B199" s="15">
        <v>78951956</v>
      </c>
      <c r="C199" s="15">
        <v>52877</v>
      </c>
      <c r="D199" s="15">
        <v>324678</v>
      </c>
      <c r="E199" s="15">
        <v>35804</v>
      </c>
      <c r="F199" s="15">
        <v>1091689</v>
      </c>
      <c r="G199" s="15">
        <v>667351</v>
      </c>
      <c r="H199" s="23">
        <f t="shared" si="4"/>
        <v>0.61130138711666049</v>
      </c>
      <c r="I199" s="15">
        <v>3388352</v>
      </c>
      <c r="J199" s="15">
        <v>2290771</v>
      </c>
      <c r="K199" s="15">
        <v>13948050</v>
      </c>
      <c r="L199" s="15">
        <v>606326</v>
      </c>
      <c r="M199" s="19">
        <v>5724411</v>
      </c>
      <c r="N199" s="15">
        <v>4808910</v>
      </c>
      <c r="O199" s="20">
        <f t="shared" si="3"/>
        <v>0.84007070771123882</v>
      </c>
      <c r="P199" s="21">
        <v>6098049</v>
      </c>
      <c r="Q199" s="15">
        <v>5580384</v>
      </c>
      <c r="R199" s="23">
        <f t="shared" si="5"/>
        <v>0.91510973427730735</v>
      </c>
      <c r="S199" s="15">
        <v>36</v>
      </c>
      <c r="T199" s="15">
        <v>7557757</v>
      </c>
      <c r="U199" s="15">
        <v>781294</v>
      </c>
      <c r="V199" s="15">
        <v>40053675</v>
      </c>
      <c r="W199" s="15">
        <v>3863865</v>
      </c>
      <c r="X199" s="15">
        <v>1146</v>
      </c>
      <c r="Y199" s="2">
        <v>360</v>
      </c>
      <c r="Z199" s="80">
        <f t="shared" si="6"/>
        <v>0.31413612565445026</v>
      </c>
      <c r="AA199" s="6">
        <v>9592412</v>
      </c>
      <c r="AB199" s="15">
        <v>7654434</v>
      </c>
      <c r="AC199" s="23">
        <f t="shared" si="7"/>
        <v>0.79796760189199545</v>
      </c>
      <c r="AD199" s="15">
        <v>59824</v>
      </c>
      <c r="AE199" s="18">
        <v>329460</v>
      </c>
      <c r="AF199" s="8">
        <f t="shared" si="2"/>
        <v>170956164</v>
      </c>
    </row>
    <row r="200" spans="1:32" x14ac:dyDescent="0.15">
      <c r="A200" s="14">
        <v>43069</v>
      </c>
      <c r="B200" s="15">
        <v>62328158</v>
      </c>
      <c r="C200" s="15">
        <v>43385</v>
      </c>
      <c r="D200" s="15">
        <v>258934</v>
      </c>
      <c r="E200" s="15">
        <v>32196</v>
      </c>
      <c r="F200" s="15">
        <v>991259</v>
      </c>
      <c r="G200" s="15">
        <v>519750</v>
      </c>
      <c r="H200" s="23">
        <f t="shared" si="4"/>
        <v>0.52433319647034726</v>
      </c>
      <c r="I200" s="15">
        <v>3047914</v>
      </c>
      <c r="J200" s="15">
        <v>1968708</v>
      </c>
      <c r="K200" s="15">
        <v>10828108</v>
      </c>
      <c r="L200" s="15">
        <v>485666</v>
      </c>
      <c r="M200" s="19">
        <v>5265917</v>
      </c>
      <c r="N200" s="15">
        <v>3946115</v>
      </c>
      <c r="O200" s="20">
        <f t="shared" si="3"/>
        <v>0.74936900828478692</v>
      </c>
      <c r="P200" s="21">
        <v>6682528.96</v>
      </c>
      <c r="Q200" s="15">
        <v>4611600</v>
      </c>
      <c r="R200" s="23">
        <f t="shared" si="5"/>
        <v>0.69009801941808568</v>
      </c>
      <c r="S200" s="15">
        <v>122</v>
      </c>
      <c r="T200" s="15">
        <v>6604910</v>
      </c>
      <c r="U200" s="15">
        <v>661884</v>
      </c>
      <c r="V200" s="15">
        <v>29927088</v>
      </c>
      <c r="W200" s="15">
        <v>3207809</v>
      </c>
      <c r="X200" s="15">
        <v>931</v>
      </c>
      <c r="Y200" s="2">
        <v>300</v>
      </c>
      <c r="Z200" s="80">
        <f t="shared" si="6"/>
        <v>0.32223415682062301</v>
      </c>
      <c r="AA200" s="6">
        <v>10183983</v>
      </c>
      <c r="AB200" s="15">
        <v>6760352</v>
      </c>
      <c r="AC200" s="23">
        <f t="shared" si="7"/>
        <v>0.66382200363060306</v>
      </c>
      <c r="AD200" s="15">
        <v>59926</v>
      </c>
      <c r="AE200" s="18">
        <v>233256</v>
      </c>
      <c r="AF200" s="8">
        <f t="shared" si="2"/>
        <v>135526181</v>
      </c>
    </row>
    <row r="201" spans="1:32" x14ac:dyDescent="0.15">
      <c r="A201" s="14">
        <v>43100</v>
      </c>
      <c r="B201" s="15">
        <v>61307851</v>
      </c>
      <c r="C201" s="15">
        <v>44292</v>
      </c>
      <c r="D201" s="15">
        <v>248612</v>
      </c>
      <c r="E201" s="15">
        <v>31405</v>
      </c>
      <c r="F201" s="15">
        <v>875806</v>
      </c>
      <c r="G201" s="15">
        <v>708227</v>
      </c>
      <c r="H201" s="23">
        <f t="shared" si="4"/>
        <v>0.80865739672941273</v>
      </c>
      <c r="I201" s="15">
        <v>3181686</v>
      </c>
      <c r="J201" s="15">
        <v>2004120</v>
      </c>
      <c r="K201" s="15">
        <v>10772913</v>
      </c>
      <c r="L201" s="15">
        <v>508762</v>
      </c>
      <c r="M201" s="19">
        <v>6056654</v>
      </c>
      <c r="N201" s="15">
        <v>3962962</v>
      </c>
      <c r="O201" s="20">
        <f t="shared" si="3"/>
        <v>0.65431540253083631</v>
      </c>
      <c r="P201" s="21">
        <v>6483894</v>
      </c>
      <c r="Q201" s="15">
        <v>4569276</v>
      </c>
      <c r="R201" s="23">
        <f t="shared" si="5"/>
        <v>0.70471170565095609</v>
      </c>
      <c r="S201" s="15">
        <v>75</v>
      </c>
      <c r="T201" s="15">
        <v>6610222</v>
      </c>
      <c r="U201" s="15">
        <v>674626</v>
      </c>
      <c r="V201" s="15">
        <v>28996844</v>
      </c>
      <c r="W201" s="15">
        <v>3223941</v>
      </c>
      <c r="X201" s="15">
        <v>948</v>
      </c>
      <c r="Y201" s="2">
        <v>372</v>
      </c>
      <c r="Z201" s="80">
        <f t="shared" si="6"/>
        <v>0.39240506329113922</v>
      </c>
      <c r="AA201" s="6">
        <v>11502354</v>
      </c>
      <c r="AB201" s="15">
        <v>6962162</v>
      </c>
      <c r="AC201" s="23">
        <f t="shared" si="7"/>
        <v>0.60528149281442734</v>
      </c>
      <c r="AD201" s="15">
        <v>58530</v>
      </c>
      <c r="AE201" s="18">
        <v>247872</v>
      </c>
      <c r="AF201" s="8">
        <f t="shared" si="2"/>
        <v>134114750</v>
      </c>
    </row>
    <row r="202" spans="1:32" x14ac:dyDescent="0.15">
      <c r="A202" s="14">
        <v>43131</v>
      </c>
      <c r="B202" s="15">
        <v>70917006</v>
      </c>
      <c r="C202" s="15">
        <v>56502</v>
      </c>
      <c r="D202" s="15">
        <v>258460</v>
      </c>
      <c r="E202" s="15">
        <v>34053</v>
      </c>
      <c r="F202" s="15">
        <v>1175745</v>
      </c>
      <c r="G202" s="15">
        <v>465163</v>
      </c>
      <c r="H202" s="23">
        <f t="shared" si="4"/>
        <v>0.39563255637914685</v>
      </c>
      <c r="I202" s="15">
        <v>3408733</v>
      </c>
      <c r="J202" s="15">
        <v>2313252</v>
      </c>
      <c r="K202" s="15">
        <v>12939815</v>
      </c>
      <c r="L202" s="15">
        <v>603434</v>
      </c>
      <c r="M202" s="19">
        <v>5435950</v>
      </c>
      <c r="N202" s="15">
        <v>4637293</v>
      </c>
      <c r="O202" s="20">
        <f t="shared" si="3"/>
        <v>0.85307867070153331</v>
      </c>
      <c r="P202" s="21">
        <v>4532433.959999999</v>
      </c>
      <c r="Q202" s="15">
        <v>4861908</v>
      </c>
      <c r="R202" s="23">
        <f t="shared" si="5"/>
        <v>1.072692518613112</v>
      </c>
      <c r="S202" s="15">
        <v>42</v>
      </c>
      <c r="T202" s="15">
        <v>7058413</v>
      </c>
      <c r="U202" s="15">
        <v>861225</v>
      </c>
      <c r="V202" s="15">
        <v>30138335</v>
      </c>
      <c r="W202" s="15">
        <v>3956486</v>
      </c>
      <c r="X202" s="15">
        <v>922</v>
      </c>
      <c r="Y202" s="2">
        <v>330</v>
      </c>
      <c r="Z202" s="80">
        <f t="shared" si="6"/>
        <v>0.35791757049891543</v>
      </c>
      <c r="AA202" s="6">
        <v>10728292</v>
      </c>
      <c r="AB202" s="15">
        <v>6746365</v>
      </c>
      <c r="AC202" s="23">
        <f t="shared" si="7"/>
        <v>0.62883868187032943</v>
      </c>
      <c r="AD202" s="15">
        <v>56330</v>
      </c>
      <c r="AE202" s="18">
        <v>271608</v>
      </c>
      <c r="AF202" s="8">
        <f t="shared" ref="AF202:AF265" si="8">SUM(B202:C202,D202,E202,G202,I202,J202,K202:L202,N202,Q202,S202,T202:U202,V202,W202,Y202,AB202,AD202:AE202)</f>
        <v>149584753</v>
      </c>
    </row>
    <row r="203" spans="1:32" x14ac:dyDescent="0.15">
      <c r="A203" s="14">
        <v>43159</v>
      </c>
      <c r="B203" s="15">
        <v>49385541</v>
      </c>
      <c r="C203" s="15">
        <v>36028</v>
      </c>
      <c r="D203" s="15">
        <v>196142</v>
      </c>
      <c r="E203" s="15">
        <v>25046</v>
      </c>
      <c r="F203" s="15">
        <v>738219</v>
      </c>
      <c r="G203" s="15">
        <v>429859</v>
      </c>
      <c r="H203" s="23">
        <f t="shared" si="4"/>
        <v>0.58229197568743152</v>
      </c>
      <c r="I203" s="15">
        <v>2542843</v>
      </c>
      <c r="J203" s="15">
        <v>1608354</v>
      </c>
      <c r="K203" s="15">
        <v>8410227</v>
      </c>
      <c r="L203" s="15">
        <v>407285</v>
      </c>
      <c r="M203" s="19">
        <v>4953958</v>
      </c>
      <c r="N203" s="15">
        <v>3363159</v>
      </c>
      <c r="O203" s="20">
        <f t="shared" si="3"/>
        <v>0.67888322831965875</v>
      </c>
      <c r="P203" s="21">
        <v>4004342.0400000005</v>
      </c>
      <c r="Q203" s="15">
        <v>3752412</v>
      </c>
      <c r="R203" s="23">
        <f t="shared" si="5"/>
        <v>0.9370857840105985</v>
      </c>
      <c r="S203" s="15">
        <v>24</v>
      </c>
      <c r="T203" s="15">
        <v>5544702</v>
      </c>
      <c r="U203" s="15">
        <v>604463</v>
      </c>
      <c r="V203" s="15">
        <v>22074934</v>
      </c>
      <c r="W203" s="15">
        <v>2817032</v>
      </c>
      <c r="X203" s="15">
        <v>872</v>
      </c>
      <c r="Y203" s="2">
        <v>139</v>
      </c>
      <c r="Z203" s="80">
        <f t="shared" si="6"/>
        <v>0.15940366972477063</v>
      </c>
      <c r="AA203" s="6">
        <v>10433919</v>
      </c>
      <c r="AB203" s="15">
        <v>5588296</v>
      </c>
      <c r="AC203" s="23">
        <f t="shared" si="7"/>
        <v>0.53558936004774427</v>
      </c>
      <c r="AD203" s="15">
        <v>48753</v>
      </c>
      <c r="AE203" s="18">
        <v>197292</v>
      </c>
      <c r="AF203" s="8">
        <f t="shared" si="8"/>
        <v>107032531</v>
      </c>
    </row>
    <row r="204" spans="1:32" x14ac:dyDescent="0.15">
      <c r="A204" s="14">
        <v>43190</v>
      </c>
      <c r="B204" s="15">
        <v>72093346</v>
      </c>
      <c r="C204" s="15">
        <v>53585</v>
      </c>
      <c r="D204" s="15">
        <v>292695</v>
      </c>
      <c r="E204" s="15">
        <v>39926</v>
      </c>
      <c r="F204" s="15">
        <v>1115817</v>
      </c>
      <c r="G204" s="15">
        <v>537323</v>
      </c>
      <c r="H204" s="23">
        <f t="shared" si="4"/>
        <v>0.48155118626082949</v>
      </c>
      <c r="I204" s="15">
        <v>3693010</v>
      </c>
      <c r="J204" s="15">
        <v>2377164</v>
      </c>
      <c r="K204" s="15">
        <v>12360780</v>
      </c>
      <c r="L204" s="15">
        <v>589514</v>
      </c>
      <c r="M204" s="19">
        <v>5548086</v>
      </c>
      <c r="N204" s="15">
        <v>5073032</v>
      </c>
      <c r="O204" s="20">
        <f t="shared" si="3"/>
        <v>0.91437515568432071</v>
      </c>
      <c r="P204" s="21">
        <v>5156420.04</v>
      </c>
      <c r="Q204" s="15">
        <v>4818168</v>
      </c>
      <c r="R204" s="23">
        <f t="shared" si="5"/>
        <v>0.93440176762636273</v>
      </c>
      <c r="S204" s="15">
        <v>48</v>
      </c>
      <c r="T204" s="15">
        <v>8174821</v>
      </c>
      <c r="U204" s="15">
        <v>868533</v>
      </c>
      <c r="V204" s="15">
        <v>33264997</v>
      </c>
      <c r="W204" s="15">
        <v>4115674</v>
      </c>
      <c r="X204" s="15">
        <v>1003</v>
      </c>
      <c r="Y204" s="2">
        <v>415</v>
      </c>
      <c r="Z204" s="80">
        <f t="shared" si="6"/>
        <v>0.41375872382851447</v>
      </c>
      <c r="AA204" s="6">
        <v>11918592</v>
      </c>
      <c r="AB204" s="15">
        <v>8408764</v>
      </c>
      <c r="AC204" s="23">
        <f t="shared" si="7"/>
        <v>0.70551655766050214</v>
      </c>
      <c r="AD204" s="15">
        <v>68332</v>
      </c>
      <c r="AE204" s="18">
        <v>228360</v>
      </c>
      <c r="AF204" s="8">
        <f t="shared" si="8"/>
        <v>157058487</v>
      </c>
    </row>
    <row r="205" spans="1:32" x14ac:dyDescent="0.15">
      <c r="A205" s="14">
        <v>43220</v>
      </c>
      <c r="B205" s="15">
        <v>76541095</v>
      </c>
      <c r="C205" s="15">
        <v>54154</v>
      </c>
      <c r="D205" s="15">
        <v>313870</v>
      </c>
      <c r="E205" s="15">
        <v>34560</v>
      </c>
      <c r="F205" s="15">
        <v>1191909</v>
      </c>
      <c r="G205" s="15">
        <v>584423</v>
      </c>
      <c r="H205" s="23">
        <f t="shared" si="4"/>
        <v>0.49032518422127863</v>
      </c>
      <c r="I205" s="15">
        <v>3668756</v>
      </c>
      <c r="J205" s="15">
        <v>2425540</v>
      </c>
      <c r="K205" s="15">
        <v>13059549</v>
      </c>
      <c r="L205" s="15">
        <v>616457</v>
      </c>
      <c r="M205" s="19">
        <v>5786610</v>
      </c>
      <c r="N205" s="15">
        <v>5366944</v>
      </c>
      <c r="O205" s="20">
        <f t="shared" si="3"/>
        <v>0.92747636353581808</v>
      </c>
      <c r="P205" s="21">
        <v>5029683.96</v>
      </c>
      <c r="Q205" s="15">
        <v>5123640</v>
      </c>
      <c r="R205" s="23">
        <f t="shared" si="5"/>
        <v>1.0186803069034183</v>
      </c>
      <c r="S205" s="15">
        <v>6</v>
      </c>
      <c r="T205" s="15">
        <v>8325838</v>
      </c>
      <c r="U205" s="15">
        <v>895745</v>
      </c>
      <c r="V205" s="15">
        <v>34408357</v>
      </c>
      <c r="W205" s="15">
        <v>4225379</v>
      </c>
      <c r="X205" s="15">
        <v>887</v>
      </c>
      <c r="Y205" s="2">
        <v>270</v>
      </c>
      <c r="Z205" s="80">
        <f t="shared" si="6"/>
        <v>0.30439684329199551</v>
      </c>
      <c r="AA205" s="6">
        <v>9739631</v>
      </c>
      <c r="AB205" s="15">
        <v>8052121</v>
      </c>
      <c r="AC205" s="23">
        <f t="shared" si="7"/>
        <v>0.82673778914211427</v>
      </c>
      <c r="AD205" s="15">
        <v>63387</v>
      </c>
      <c r="AE205" s="18">
        <v>262452</v>
      </c>
      <c r="AF205" s="8">
        <f t="shared" si="8"/>
        <v>164022543</v>
      </c>
    </row>
    <row r="206" spans="1:32" x14ac:dyDescent="0.15">
      <c r="A206" s="14">
        <v>43251</v>
      </c>
      <c r="B206" s="15">
        <v>110993206</v>
      </c>
      <c r="C206" s="15">
        <v>84605</v>
      </c>
      <c r="D206" s="15">
        <v>443998</v>
      </c>
      <c r="E206" s="15">
        <v>48849</v>
      </c>
      <c r="F206" s="15">
        <v>1223525</v>
      </c>
      <c r="G206" s="15">
        <v>911467</v>
      </c>
      <c r="H206" s="23">
        <f t="shared" si="4"/>
        <v>0.74495167650844896</v>
      </c>
      <c r="I206" s="15">
        <v>4963231</v>
      </c>
      <c r="J206" s="15">
        <v>3293545</v>
      </c>
      <c r="K206" s="15">
        <v>17999570</v>
      </c>
      <c r="L206" s="15">
        <v>802808</v>
      </c>
      <c r="M206" s="19">
        <v>5130756</v>
      </c>
      <c r="N206" s="15">
        <v>7277589</v>
      </c>
      <c r="O206" s="20">
        <f t="shared" si="3"/>
        <v>1.4184243023835084</v>
      </c>
      <c r="P206" s="21">
        <v>6882155.040000001</v>
      </c>
      <c r="Q206" s="15">
        <v>6116436</v>
      </c>
      <c r="R206" s="23">
        <f t="shared" si="5"/>
        <v>0.88873847863793531</v>
      </c>
      <c r="S206" s="15">
        <v>304</v>
      </c>
      <c r="T206" s="15">
        <v>11496762</v>
      </c>
      <c r="U206" s="15">
        <v>1232092</v>
      </c>
      <c r="V206" s="15">
        <v>52087844</v>
      </c>
      <c r="W206" s="15">
        <v>5812557</v>
      </c>
      <c r="X206" s="15">
        <v>1285</v>
      </c>
      <c r="Y206" s="2">
        <v>448</v>
      </c>
      <c r="Z206" s="80">
        <f t="shared" si="6"/>
        <v>0.34863813229571983</v>
      </c>
      <c r="AA206" s="6">
        <v>9809224</v>
      </c>
      <c r="AB206" s="15">
        <v>11587018</v>
      </c>
      <c r="AC206" s="23">
        <f t="shared" si="7"/>
        <v>1.1812369663492239</v>
      </c>
      <c r="AD206" s="15">
        <v>99264</v>
      </c>
      <c r="AE206" s="18">
        <v>455748</v>
      </c>
      <c r="AF206" s="8">
        <f t="shared" si="8"/>
        <v>235707341</v>
      </c>
    </row>
    <row r="207" spans="1:32" x14ac:dyDescent="0.15">
      <c r="A207" s="14">
        <v>43281</v>
      </c>
      <c r="B207" s="15">
        <v>86497712</v>
      </c>
      <c r="C207" s="15">
        <v>59092</v>
      </c>
      <c r="D207" s="15">
        <v>350875</v>
      </c>
      <c r="E207" s="15">
        <v>38057</v>
      </c>
      <c r="F207" s="15">
        <v>1311948</v>
      </c>
      <c r="G207" s="15">
        <v>614761</v>
      </c>
      <c r="H207" s="23">
        <f t="shared" si="4"/>
        <v>0.4685864073880977</v>
      </c>
      <c r="I207" s="15">
        <v>3605567</v>
      </c>
      <c r="J207" s="15">
        <v>2285881</v>
      </c>
      <c r="K207" s="15">
        <v>13513244</v>
      </c>
      <c r="L207" s="15">
        <v>597386</v>
      </c>
      <c r="M207" s="19">
        <v>5564553</v>
      </c>
      <c r="N207" s="15">
        <v>4997686</v>
      </c>
      <c r="O207" s="20">
        <f t="shared" si="3"/>
        <v>0.89812892428196833</v>
      </c>
      <c r="P207" s="21">
        <v>5296434</v>
      </c>
      <c r="Q207" s="15">
        <v>5013036</v>
      </c>
      <c r="R207" s="23">
        <f t="shared" si="5"/>
        <v>0.94649267790366121</v>
      </c>
      <c r="S207" s="15">
        <v>17</v>
      </c>
      <c r="T207" s="15">
        <v>8417791</v>
      </c>
      <c r="U207" s="15">
        <v>852269</v>
      </c>
      <c r="V207" s="15">
        <v>41952813</v>
      </c>
      <c r="W207" s="15">
        <v>4192515</v>
      </c>
      <c r="X207" s="15">
        <v>1145</v>
      </c>
      <c r="Y207" s="2">
        <v>249</v>
      </c>
      <c r="Z207" s="80">
        <f t="shared" si="6"/>
        <v>0.21746724890829694</v>
      </c>
      <c r="AA207" s="6">
        <v>11672791</v>
      </c>
      <c r="AB207" s="15">
        <v>8632851</v>
      </c>
      <c r="AC207" s="23">
        <f t="shared" si="7"/>
        <v>0.7395704249309355</v>
      </c>
      <c r="AD207" s="15">
        <v>77080</v>
      </c>
      <c r="AE207" s="18">
        <v>718308</v>
      </c>
      <c r="AF207" s="8">
        <f t="shared" si="8"/>
        <v>182417190</v>
      </c>
    </row>
    <row r="208" spans="1:32" x14ac:dyDescent="0.15">
      <c r="A208" s="14">
        <v>43312</v>
      </c>
      <c r="B208" s="15">
        <v>99176027</v>
      </c>
      <c r="C208" s="15">
        <v>64512</v>
      </c>
      <c r="D208" s="15">
        <v>342030</v>
      </c>
      <c r="E208" s="15">
        <v>34403</v>
      </c>
      <c r="F208" s="15">
        <v>1333045</v>
      </c>
      <c r="G208" s="15">
        <v>631969</v>
      </c>
      <c r="H208" s="23">
        <f t="shared" si="4"/>
        <v>0.4740792696420601</v>
      </c>
      <c r="I208" s="15">
        <v>3536954</v>
      </c>
      <c r="J208" s="15">
        <v>2407521</v>
      </c>
      <c r="K208" s="15">
        <v>15330454</v>
      </c>
      <c r="L208" s="15">
        <v>657493</v>
      </c>
      <c r="M208" s="19">
        <v>5198398</v>
      </c>
      <c r="N208" s="15">
        <v>5356543</v>
      </c>
      <c r="O208" s="20">
        <f t="shared" si="3"/>
        <v>1.0304218722768053</v>
      </c>
      <c r="P208" s="21">
        <v>5540625.96</v>
      </c>
      <c r="Q208" s="15">
        <v>5197872</v>
      </c>
      <c r="R208" s="23">
        <f t="shared" si="5"/>
        <v>0.93813804388268074</v>
      </c>
      <c r="S208" s="15">
        <v>0</v>
      </c>
      <c r="T208" s="15">
        <v>8792587</v>
      </c>
      <c r="U208" s="15">
        <v>913108</v>
      </c>
      <c r="V208" s="15">
        <v>49074668</v>
      </c>
      <c r="W208" s="15">
        <v>4590547</v>
      </c>
      <c r="X208" s="15">
        <v>1198</v>
      </c>
      <c r="Y208" s="2">
        <v>292</v>
      </c>
      <c r="Z208" s="80">
        <f t="shared" si="6"/>
        <v>0.24373956594323873</v>
      </c>
      <c r="AA208" s="6">
        <v>8566149</v>
      </c>
      <c r="AB208" s="15">
        <v>8223428</v>
      </c>
      <c r="AC208" s="23">
        <f t="shared" si="7"/>
        <v>0.95999123993757285</v>
      </c>
      <c r="AD208" s="15">
        <v>80100</v>
      </c>
      <c r="AE208" s="18">
        <v>854928</v>
      </c>
      <c r="AF208" s="8">
        <f t="shared" si="8"/>
        <v>205265436</v>
      </c>
    </row>
    <row r="209" spans="1:32" x14ac:dyDescent="0.15">
      <c r="A209" s="14">
        <v>43343</v>
      </c>
      <c r="B209" s="15">
        <v>99265352</v>
      </c>
      <c r="C209" s="15">
        <v>61548</v>
      </c>
      <c r="D209" s="15">
        <v>349380</v>
      </c>
      <c r="E209" s="15">
        <v>36048</v>
      </c>
      <c r="F209" s="15">
        <v>824332</v>
      </c>
      <c r="G209" s="15">
        <v>496197</v>
      </c>
      <c r="H209" s="23">
        <f t="shared" si="4"/>
        <v>0.60193829670569621</v>
      </c>
      <c r="I209" s="15">
        <v>3356852</v>
      </c>
      <c r="J209" s="15">
        <v>2311189</v>
      </c>
      <c r="K209" s="15">
        <v>14947002</v>
      </c>
      <c r="L209" s="15">
        <v>656985</v>
      </c>
      <c r="M209" s="19">
        <v>4969413</v>
      </c>
      <c r="N209" s="15">
        <v>5140837</v>
      </c>
      <c r="O209" s="20">
        <f t="shared" si="3"/>
        <v>1.0344958247583769</v>
      </c>
      <c r="P209" s="21">
        <v>5206109.040000001</v>
      </c>
      <c r="Q209" s="15">
        <v>5527380</v>
      </c>
      <c r="R209" s="23">
        <f t="shared" si="5"/>
        <v>1.0617103786208826</v>
      </c>
      <c r="S209" s="15">
        <v>89</v>
      </c>
      <c r="T209" s="15">
        <v>8251376</v>
      </c>
      <c r="U209" s="15">
        <v>872569</v>
      </c>
      <c r="V209" s="15">
        <v>50638967</v>
      </c>
      <c r="W209" s="15">
        <v>4465913</v>
      </c>
      <c r="X209" s="15">
        <v>1091</v>
      </c>
      <c r="Y209" s="2">
        <v>475</v>
      </c>
      <c r="Z209" s="80">
        <f t="shared" si="6"/>
        <v>0.43538038496791936</v>
      </c>
      <c r="AA209" s="6">
        <v>10691437</v>
      </c>
      <c r="AB209" s="15">
        <v>6832777</v>
      </c>
      <c r="AC209" s="23">
        <f t="shared" si="7"/>
        <v>0.63908873989530124</v>
      </c>
      <c r="AD209" s="15">
        <v>73184</v>
      </c>
      <c r="AE209" s="18">
        <v>888132</v>
      </c>
      <c r="AF209" s="8">
        <f t="shared" si="8"/>
        <v>204172252</v>
      </c>
    </row>
    <row r="210" spans="1:32" x14ac:dyDescent="0.15">
      <c r="A210" s="14">
        <v>43373</v>
      </c>
      <c r="B210" s="15">
        <v>78197839</v>
      </c>
      <c r="C210" s="15">
        <v>52035</v>
      </c>
      <c r="D210" s="15">
        <v>261242</v>
      </c>
      <c r="E210" s="15">
        <v>27524</v>
      </c>
      <c r="F210" s="15">
        <v>1059513</v>
      </c>
      <c r="G210" s="15">
        <v>456308</v>
      </c>
      <c r="H210" s="23">
        <f t="shared" si="4"/>
        <v>0.43067711297548966</v>
      </c>
      <c r="I210" s="15">
        <v>2889877</v>
      </c>
      <c r="J210" s="15">
        <v>1921246</v>
      </c>
      <c r="K210" s="15">
        <v>12227925</v>
      </c>
      <c r="L210" s="15">
        <v>552782</v>
      </c>
      <c r="M210" s="19">
        <v>5155615</v>
      </c>
      <c r="N210" s="15">
        <v>4430509</v>
      </c>
      <c r="O210" s="20">
        <f t="shared" si="3"/>
        <v>0.85935606130403452</v>
      </c>
      <c r="P210" s="21">
        <v>4358613.959999999</v>
      </c>
      <c r="Q210" s="15">
        <v>4425552</v>
      </c>
      <c r="R210" s="23">
        <f t="shared" si="5"/>
        <v>1.0153576436487164</v>
      </c>
      <c r="S210" s="15">
        <v>10</v>
      </c>
      <c r="T210" s="15">
        <v>7024145</v>
      </c>
      <c r="U210" s="15">
        <v>714877</v>
      </c>
      <c r="V210" s="15">
        <v>38816662</v>
      </c>
      <c r="W210" s="15">
        <v>3634520</v>
      </c>
      <c r="X210" s="15">
        <v>859</v>
      </c>
      <c r="Y210" s="2">
        <v>175</v>
      </c>
      <c r="Z210" s="80">
        <f t="shared" si="6"/>
        <v>0.20372526193247964</v>
      </c>
      <c r="AA210" s="6">
        <v>10807265</v>
      </c>
      <c r="AB210" s="15">
        <v>6121878</v>
      </c>
      <c r="AC210" s="23">
        <f t="shared" si="7"/>
        <v>0.56645950663743327</v>
      </c>
      <c r="AD210" s="15">
        <v>68344</v>
      </c>
      <c r="AE210" s="18">
        <v>694296</v>
      </c>
      <c r="AF210" s="8">
        <f t="shared" si="8"/>
        <v>162517746</v>
      </c>
    </row>
    <row r="211" spans="1:32" x14ac:dyDescent="0.15">
      <c r="A211" s="14">
        <v>43404</v>
      </c>
      <c r="B211" s="15">
        <v>84940413</v>
      </c>
      <c r="C211" s="15">
        <v>65168</v>
      </c>
      <c r="D211" s="15">
        <v>282193</v>
      </c>
      <c r="E211" s="15">
        <v>33641</v>
      </c>
      <c r="F211" s="15">
        <v>1414005</v>
      </c>
      <c r="G211" s="15">
        <v>691313</v>
      </c>
      <c r="H211" s="23">
        <f t="shared" si="4"/>
        <v>0.48890421179557358</v>
      </c>
      <c r="I211" s="15">
        <v>3664817</v>
      </c>
      <c r="J211" s="15">
        <v>2309746</v>
      </c>
      <c r="K211" s="15">
        <v>13452849</v>
      </c>
      <c r="L211" s="15">
        <v>639542</v>
      </c>
      <c r="M211" s="19">
        <v>6351046</v>
      </c>
      <c r="N211" s="15">
        <v>5282994</v>
      </c>
      <c r="O211" s="20">
        <f t="shared" si="3"/>
        <v>0.83183053626127101</v>
      </c>
      <c r="P211" s="21">
        <v>4898743.92</v>
      </c>
      <c r="Q211" s="15">
        <v>4943844</v>
      </c>
      <c r="R211" s="23">
        <f t="shared" si="5"/>
        <v>1.0092064579689235</v>
      </c>
      <c r="S211" s="15">
        <v>112</v>
      </c>
      <c r="T211" s="15">
        <v>8362826</v>
      </c>
      <c r="U211" s="15">
        <v>831868</v>
      </c>
      <c r="V211" s="15">
        <v>40755343</v>
      </c>
      <c r="W211" s="15">
        <v>4072564</v>
      </c>
      <c r="X211" s="15">
        <v>859</v>
      </c>
      <c r="Y211" s="2">
        <v>290</v>
      </c>
      <c r="Z211" s="80">
        <f t="shared" si="6"/>
        <v>0.33760186263096625</v>
      </c>
      <c r="AA211" s="6">
        <v>9411669</v>
      </c>
      <c r="AB211" s="15">
        <v>8014042</v>
      </c>
      <c r="AC211" s="23">
        <f t="shared" si="7"/>
        <v>0.85150062119694181</v>
      </c>
      <c r="AD211" s="15">
        <v>70668</v>
      </c>
      <c r="AE211" s="18">
        <v>727560</v>
      </c>
      <c r="AF211" s="8">
        <f t="shared" si="8"/>
        <v>179141793</v>
      </c>
    </row>
    <row r="212" spans="1:32" x14ac:dyDescent="0.15">
      <c r="A212" s="14">
        <v>43434</v>
      </c>
      <c r="B212" s="15">
        <v>65928110</v>
      </c>
      <c r="C212" s="15">
        <v>51310</v>
      </c>
      <c r="D212" s="15">
        <v>196499</v>
      </c>
      <c r="E212" s="15">
        <v>33412</v>
      </c>
      <c r="F212" s="15">
        <v>1326901</v>
      </c>
      <c r="G212" s="15">
        <v>571532</v>
      </c>
      <c r="H212" s="23">
        <f t="shared" si="4"/>
        <v>0.43072693441334359</v>
      </c>
      <c r="I212" s="15">
        <v>3044220</v>
      </c>
      <c r="J212" s="15">
        <v>1846654</v>
      </c>
      <c r="K212" s="15">
        <v>10155806</v>
      </c>
      <c r="L212" s="15">
        <v>499438</v>
      </c>
      <c r="M212" s="19">
        <v>5382422</v>
      </c>
      <c r="N212" s="15">
        <v>4187957</v>
      </c>
      <c r="O212" s="20">
        <f t="shared" si="3"/>
        <v>0.77808038834561843</v>
      </c>
      <c r="P212" s="21">
        <v>4798038.959999999</v>
      </c>
      <c r="Q212" s="15">
        <v>4300116</v>
      </c>
      <c r="R212" s="23">
        <f t="shared" si="5"/>
        <v>0.89622365217309552</v>
      </c>
      <c r="S212" s="15">
        <v>145</v>
      </c>
      <c r="T212" s="15">
        <v>6795942</v>
      </c>
      <c r="U212" s="15">
        <v>675610</v>
      </c>
      <c r="V212" s="15">
        <v>30841273</v>
      </c>
      <c r="W212" s="15">
        <v>3229980</v>
      </c>
      <c r="X212" s="15">
        <v>836.00000000000011</v>
      </c>
      <c r="Y212" s="2">
        <v>265</v>
      </c>
      <c r="Z212" s="80">
        <f t="shared" si="6"/>
        <v>0.31698564593301432</v>
      </c>
      <c r="AA212" s="6">
        <v>9666845</v>
      </c>
      <c r="AB212" s="15">
        <v>6697267</v>
      </c>
      <c r="AC212" s="23">
        <f t="shared" si="7"/>
        <v>0.69280794302587867</v>
      </c>
      <c r="AD212" s="15">
        <v>57003</v>
      </c>
      <c r="AE212" s="18">
        <v>603024</v>
      </c>
      <c r="AF212" s="8">
        <f t="shared" si="8"/>
        <v>139715563</v>
      </c>
    </row>
    <row r="213" spans="1:32" x14ac:dyDescent="0.15">
      <c r="A213" s="14">
        <v>43465</v>
      </c>
      <c r="B213" s="15">
        <v>61105568</v>
      </c>
      <c r="C213" s="15">
        <v>49484</v>
      </c>
      <c r="D213" s="15">
        <v>219000</v>
      </c>
      <c r="E213" s="15">
        <v>22819</v>
      </c>
      <c r="F213" s="15">
        <v>976352</v>
      </c>
      <c r="G213" s="15">
        <v>685866</v>
      </c>
      <c r="H213" s="23">
        <f t="shared" si="4"/>
        <v>0.70247820458195409</v>
      </c>
      <c r="I213" s="15">
        <v>2979899</v>
      </c>
      <c r="J213" s="15">
        <v>1825237</v>
      </c>
      <c r="K213" s="15">
        <v>10074926</v>
      </c>
      <c r="L213" s="15">
        <v>495251</v>
      </c>
      <c r="M213" s="19">
        <v>5641236</v>
      </c>
      <c r="N213" s="15">
        <v>4047707</v>
      </c>
      <c r="O213" s="20">
        <f t="shared" si="3"/>
        <v>0.71752130206926279</v>
      </c>
      <c r="P213" s="21">
        <v>5376924</v>
      </c>
      <c r="Q213" s="15">
        <v>3563604</v>
      </c>
      <c r="R213" s="23">
        <f t="shared" si="5"/>
        <v>0.66275885617873709</v>
      </c>
      <c r="S213" s="15">
        <v>4</v>
      </c>
      <c r="T213" s="15">
        <v>6616632</v>
      </c>
      <c r="U213" s="15">
        <v>667768</v>
      </c>
      <c r="V213" s="15">
        <v>27943019</v>
      </c>
      <c r="W213" s="15">
        <v>3138824</v>
      </c>
      <c r="X213" s="15">
        <v>791.99999999999989</v>
      </c>
      <c r="Y213" s="2">
        <v>299</v>
      </c>
      <c r="Z213" s="80">
        <f t="shared" si="6"/>
        <v>0.3775252525252526</v>
      </c>
      <c r="AA213" s="6">
        <v>11375534</v>
      </c>
      <c r="AB213" s="15">
        <v>6508621</v>
      </c>
      <c r="AC213" s="23">
        <f t="shared" si="7"/>
        <v>0.57215960147453293</v>
      </c>
      <c r="AD213" s="15">
        <v>58308</v>
      </c>
      <c r="AE213" s="18">
        <v>415548</v>
      </c>
      <c r="AF213" s="8">
        <f t="shared" si="8"/>
        <v>130418384</v>
      </c>
    </row>
    <row r="214" spans="1:32" x14ac:dyDescent="0.15">
      <c r="A214" s="14">
        <v>43496</v>
      </c>
      <c r="B214" s="15">
        <v>76318154</v>
      </c>
      <c r="C214" s="15">
        <v>58579</v>
      </c>
      <c r="D214" s="15">
        <v>217421</v>
      </c>
      <c r="E214" s="15">
        <v>36485</v>
      </c>
      <c r="F214" s="15">
        <v>1187649</v>
      </c>
      <c r="G214" s="15">
        <v>557863</v>
      </c>
      <c r="H214" s="23">
        <f t="shared" si="4"/>
        <v>0.46972043086804266</v>
      </c>
      <c r="I214" s="15">
        <v>3453784</v>
      </c>
      <c r="J214" s="15">
        <v>2273574</v>
      </c>
      <c r="K214" s="15">
        <v>12608439</v>
      </c>
      <c r="L214" s="15">
        <v>620138</v>
      </c>
      <c r="M214" s="19">
        <v>5657901</v>
      </c>
      <c r="N214" s="15">
        <v>4890463</v>
      </c>
      <c r="O214" s="20">
        <f t="shared" si="3"/>
        <v>0.86435994549922313</v>
      </c>
      <c r="P214" s="21">
        <v>3666080.04</v>
      </c>
      <c r="Q214" s="15">
        <v>4737480</v>
      </c>
      <c r="R214" s="23">
        <f t="shared" si="5"/>
        <v>1.2922467453820239</v>
      </c>
      <c r="S214" s="15">
        <v>155</v>
      </c>
      <c r="T214" s="15">
        <v>7532562</v>
      </c>
      <c r="U214" s="15">
        <v>898449</v>
      </c>
      <c r="V214" s="15">
        <v>31371203</v>
      </c>
      <c r="W214" s="15">
        <v>4038960</v>
      </c>
      <c r="X214" s="15">
        <v>754</v>
      </c>
      <c r="Y214" s="2">
        <v>317</v>
      </c>
      <c r="Z214" s="80">
        <f t="shared" si="6"/>
        <v>0.42042440318302388</v>
      </c>
      <c r="AA214" s="6">
        <v>9646289</v>
      </c>
      <c r="AB214" s="15">
        <v>7022528</v>
      </c>
      <c r="AC214" s="23">
        <f t="shared" si="7"/>
        <v>0.72800306936688297</v>
      </c>
      <c r="AD214" s="15">
        <v>62997</v>
      </c>
      <c r="AE214" s="18">
        <v>656364</v>
      </c>
      <c r="AF214" s="8">
        <f t="shared" si="8"/>
        <v>157355915</v>
      </c>
    </row>
    <row r="215" spans="1:32" x14ac:dyDescent="0.15">
      <c r="A215" s="14">
        <v>43524</v>
      </c>
      <c r="B215" s="15">
        <v>48484342</v>
      </c>
      <c r="C215" s="15">
        <v>39005</v>
      </c>
      <c r="D215" s="15">
        <v>146615</v>
      </c>
      <c r="E215" s="15">
        <v>20487</v>
      </c>
      <c r="F215" s="15">
        <v>983216</v>
      </c>
      <c r="G215" s="15">
        <v>418485</v>
      </c>
      <c r="H215" s="23">
        <f t="shared" si="4"/>
        <v>0.42562875299018732</v>
      </c>
      <c r="I215" s="15">
        <v>2385972</v>
      </c>
      <c r="J215" s="15">
        <v>1452413</v>
      </c>
      <c r="K215" s="15">
        <v>7585869</v>
      </c>
      <c r="L215" s="15">
        <v>395997</v>
      </c>
      <c r="M215" s="19">
        <v>4976661</v>
      </c>
      <c r="N215" s="15">
        <v>3191687</v>
      </c>
      <c r="O215" s="20">
        <f t="shared" si="3"/>
        <v>0.64133100486450656</v>
      </c>
      <c r="P215" s="21">
        <v>3435384</v>
      </c>
      <c r="Q215" s="15">
        <v>2990496</v>
      </c>
      <c r="R215" s="23">
        <f t="shared" si="5"/>
        <v>0.87049831983848092</v>
      </c>
      <c r="S215" s="15">
        <v>60</v>
      </c>
      <c r="T215" s="15">
        <v>5462879</v>
      </c>
      <c r="U215" s="15">
        <v>573539</v>
      </c>
      <c r="V215" s="15">
        <v>21230394</v>
      </c>
      <c r="W215" s="15">
        <v>2610529</v>
      </c>
      <c r="X215" s="15">
        <v>694</v>
      </c>
      <c r="Y215" s="2">
        <v>227</v>
      </c>
      <c r="Z215" s="80">
        <f t="shared" si="6"/>
        <v>0.32708933717579253</v>
      </c>
      <c r="AA215" s="6">
        <v>8299713</v>
      </c>
      <c r="AB215" s="15">
        <v>5233234</v>
      </c>
      <c r="AC215" s="23">
        <f t="shared" si="7"/>
        <v>0.63053192321228457</v>
      </c>
      <c r="AD215" s="15">
        <v>49186</v>
      </c>
      <c r="AE215" s="18">
        <v>359940</v>
      </c>
      <c r="AF215" s="8">
        <f t="shared" si="8"/>
        <v>102631356</v>
      </c>
    </row>
    <row r="216" spans="1:32" x14ac:dyDescent="0.15">
      <c r="A216" s="14">
        <v>43555</v>
      </c>
      <c r="B216" s="15">
        <v>81359822</v>
      </c>
      <c r="C216" s="15">
        <v>63915</v>
      </c>
      <c r="D216" s="15">
        <v>250046</v>
      </c>
      <c r="E216" s="15">
        <v>35346</v>
      </c>
      <c r="F216" s="15">
        <v>1150059</v>
      </c>
      <c r="G216" s="15">
        <v>684343</v>
      </c>
      <c r="H216" s="23">
        <f t="shared" si="4"/>
        <v>0.59505034089555409</v>
      </c>
      <c r="I216" s="15">
        <v>3851408</v>
      </c>
      <c r="J216" s="15">
        <v>2457006</v>
      </c>
      <c r="K216" s="15">
        <v>12339485</v>
      </c>
      <c r="L216" s="15">
        <v>621183</v>
      </c>
      <c r="M216" s="19">
        <v>5055383</v>
      </c>
      <c r="N216" s="15">
        <v>5611255</v>
      </c>
      <c r="O216" s="20">
        <f t="shared" si="3"/>
        <v>1.1099564563159705</v>
      </c>
      <c r="P216" s="21">
        <v>4628544.0000000009</v>
      </c>
      <c r="Q216" s="15">
        <v>4049436</v>
      </c>
      <c r="R216" s="23">
        <f t="shared" si="5"/>
        <v>0.87488333264197105</v>
      </c>
      <c r="S216" s="15">
        <v>102</v>
      </c>
      <c r="T216" s="15">
        <v>8971105</v>
      </c>
      <c r="U216" s="15">
        <v>962779</v>
      </c>
      <c r="V216" s="15">
        <v>36130590</v>
      </c>
      <c r="W216" s="15">
        <v>4322743</v>
      </c>
      <c r="X216" s="15">
        <v>789</v>
      </c>
      <c r="Y216" s="2">
        <v>231</v>
      </c>
      <c r="Z216" s="80">
        <f t="shared" si="6"/>
        <v>0.29277566539923955</v>
      </c>
      <c r="AA216" s="6">
        <v>12021584</v>
      </c>
      <c r="AB216" s="15">
        <v>8536239</v>
      </c>
      <c r="AC216" s="23">
        <f t="shared" si="7"/>
        <v>0.71007605986033118</v>
      </c>
      <c r="AD216" s="15">
        <v>48067</v>
      </c>
      <c r="AE216" s="18">
        <v>540432</v>
      </c>
      <c r="AF216" s="8">
        <f t="shared" si="8"/>
        <v>170835533</v>
      </c>
    </row>
    <row r="217" spans="1:32" x14ac:dyDescent="0.15">
      <c r="A217" s="14">
        <v>43585</v>
      </c>
      <c r="B217" s="15">
        <v>92200549</v>
      </c>
      <c r="C217" s="15">
        <v>70291</v>
      </c>
      <c r="D217" s="15">
        <v>269634</v>
      </c>
      <c r="E217" s="15">
        <v>33445</v>
      </c>
      <c r="F217" s="15">
        <v>1774334</v>
      </c>
      <c r="G217" s="15">
        <v>750269</v>
      </c>
      <c r="H217" s="23">
        <f t="shared" si="4"/>
        <v>0.42284541692826716</v>
      </c>
      <c r="I217" s="15">
        <v>4069685</v>
      </c>
      <c r="J217" s="15">
        <v>2687510</v>
      </c>
      <c r="K217" s="15">
        <v>13474403</v>
      </c>
      <c r="L217" s="15">
        <v>680932</v>
      </c>
      <c r="M217" s="19">
        <v>6025136</v>
      </c>
      <c r="N217" s="15">
        <v>6121269</v>
      </c>
      <c r="O217" s="20">
        <f t="shared" si="3"/>
        <v>1.0159553244939201</v>
      </c>
      <c r="P217" s="21">
        <v>4196994</v>
      </c>
      <c r="Q217" s="15">
        <v>4827768</v>
      </c>
      <c r="R217" s="23">
        <f t="shared" si="5"/>
        <v>1.1502918517396021</v>
      </c>
      <c r="S217" s="15">
        <v>47</v>
      </c>
      <c r="T217" s="15">
        <v>9810934</v>
      </c>
      <c r="U217" s="15">
        <v>1043877</v>
      </c>
      <c r="V217" s="15">
        <v>40868777</v>
      </c>
      <c r="W217" s="15">
        <v>4727748</v>
      </c>
      <c r="X217" s="15">
        <v>894.99999999999989</v>
      </c>
      <c r="Y217" s="2">
        <v>224</v>
      </c>
      <c r="Z217" s="80">
        <f t="shared" si="6"/>
        <v>0.25027932960893856</v>
      </c>
      <c r="AA217" s="6">
        <v>9250400</v>
      </c>
      <c r="AB217" s="15">
        <v>9053151</v>
      </c>
      <c r="AC217" s="23">
        <f t="shared" si="7"/>
        <v>0.97867670587217848</v>
      </c>
      <c r="AD217" s="15">
        <v>56099</v>
      </c>
      <c r="AE217" s="18">
        <v>803052</v>
      </c>
      <c r="AF217" s="8">
        <f t="shared" si="8"/>
        <v>191549664</v>
      </c>
    </row>
    <row r="218" spans="1:32" x14ac:dyDescent="0.15">
      <c r="A218" s="14">
        <v>43616</v>
      </c>
      <c r="B218" s="15">
        <v>89959957</v>
      </c>
      <c r="C218" s="15">
        <v>67049</v>
      </c>
      <c r="D218" s="15">
        <v>251985</v>
      </c>
      <c r="E218" s="15">
        <v>38812</v>
      </c>
      <c r="F218" s="15">
        <v>1340494</v>
      </c>
      <c r="G218" s="15">
        <v>715063</v>
      </c>
      <c r="H218" s="23">
        <f t="shared" si="4"/>
        <v>0.53343245102178749</v>
      </c>
      <c r="I218" s="15">
        <v>3912784</v>
      </c>
      <c r="J218" s="15">
        <v>2543437</v>
      </c>
      <c r="K218" s="15">
        <v>12938016</v>
      </c>
      <c r="L218" s="15">
        <v>629719</v>
      </c>
      <c r="M218" s="19">
        <v>5248485</v>
      </c>
      <c r="N218" s="15">
        <v>5622377</v>
      </c>
      <c r="O218" s="20">
        <f t="shared" ref="O218:O256" si="9">N218/M218</f>
        <v>1.0712380810843509</v>
      </c>
      <c r="P218" s="21">
        <v>4961962.92</v>
      </c>
      <c r="Q218" s="15">
        <v>4432704</v>
      </c>
      <c r="R218" s="23">
        <f t="shared" si="5"/>
        <v>0.89333678454816023</v>
      </c>
      <c r="S218" s="15">
        <v>12</v>
      </c>
      <c r="T218" s="15">
        <v>9380694</v>
      </c>
      <c r="U218" s="15">
        <v>978680</v>
      </c>
      <c r="V218" s="15">
        <v>40363529</v>
      </c>
      <c r="W218" s="15">
        <v>4469752</v>
      </c>
      <c r="X218" s="15">
        <v>981</v>
      </c>
      <c r="Y218" s="2">
        <v>297</v>
      </c>
      <c r="Z218" s="80">
        <f t="shared" si="6"/>
        <v>0.30275229357798167</v>
      </c>
      <c r="AA218" s="6">
        <v>9016330</v>
      </c>
      <c r="AB218" s="15">
        <v>8552947</v>
      </c>
      <c r="AC218" s="23">
        <f t="shared" si="7"/>
        <v>0.9486062511021669</v>
      </c>
      <c r="AD218" s="15">
        <v>56555</v>
      </c>
      <c r="AE218" s="18">
        <v>695772</v>
      </c>
      <c r="AF218" s="8">
        <f t="shared" si="8"/>
        <v>185610141</v>
      </c>
    </row>
    <row r="219" spans="1:32" x14ac:dyDescent="0.15">
      <c r="A219" s="14">
        <v>43646</v>
      </c>
      <c r="B219" s="15">
        <v>83977723</v>
      </c>
      <c r="C219" s="15">
        <v>65853</v>
      </c>
      <c r="D219" s="15">
        <v>265113</v>
      </c>
      <c r="E219" s="15">
        <v>31781</v>
      </c>
      <c r="F219" s="15">
        <v>2023764</v>
      </c>
      <c r="G219" s="15">
        <v>807816</v>
      </c>
      <c r="H219" s="23">
        <f t="shared" ref="H219:H269" si="10">G219/F219</f>
        <v>0.39916512004364146</v>
      </c>
      <c r="I219" s="15">
        <v>3422929</v>
      </c>
      <c r="J219" s="15">
        <v>2226132</v>
      </c>
      <c r="K219" s="15">
        <v>12081922</v>
      </c>
      <c r="L219" s="15">
        <v>563070</v>
      </c>
      <c r="M219" s="19">
        <v>5394162</v>
      </c>
      <c r="N219" s="15">
        <v>4972552</v>
      </c>
      <c r="O219" s="20">
        <f t="shared" si="9"/>
        <v>0.92183957396904281</v>
      </c>
      <c r="P219" s="21">
        <v>4503819</v>
      </c>
      <c r="Q219" s="15">
        <v>4013496</v>
      </c>
      <c r="R219" s="23">
        <f t="shared" ref="R219:R269" si="11">Q219/P219</f>
        <v>0.89113172620835779</v>
      </c>
      <c r="S219" s="15">
        <v>62</v>
      </c>
      <c r="T219" s="15">
        <v>8499809</v>
      </c>
      <c r="U219" s="15">
        <v>846256</v>
      </c>
      <c r="V219" s="15">
        <v>39047553</v>
      </c>
      <c r="W219" s="15">
        <v>3955263</v>
      </c>
      <c r="X219" s="15">
        <v>987</v>
      </c>
      <c r="Y219" s="2">
        <v>199</v>
      </c>
      <c r="Z219" s="80">
        <f t="shared" ref="Z219:Z269" si="12">Y219/X219</f>
        <v>0.2016210739614995</v>
      </c>
      <c r="AA219" s="6">
        <v>12011496</v>
      </c>
      <c r="AB219" s="15">
        <v>7911258</v>
      </c>
      <c r="AC219" s="23">
        <f t="shared" ref="AC219:AC269" si="13">AB219/AA219</f>
        <v>0.65864052237956039</v>
      </c>
      <c r="AD219" s="15">
        <v>51154</v>
      </c>
      <c r="AE219" s="18">
        <v>634236</v>
      </c>
      <c r="AF219" s="8">
        <f t="shared" si="8"/>
        <v>173374177</v>
      </c>
    </row>
    <row r="220" spans="1:32" x14ac:dyDescent="0.15">
      <c r="A220" s="14">
        <v>43677</v>
      </c>
      <c r="B220" s="15">
        <v>101767678</v>
      </c>
      <c r="C220" s="15">
        <v>67864</v>
      </c>
      <c r="D220" s="15">
        <v>277746</v>
      </c>
      <c r="E220" s="15">
        <v>34828</v>
      </c>
      <c r="F220" s="15">
        <v>1492401</v>
      </c>
      <c r="G220" s="15">
        <v>830194</v>
      </c>
      <c r="H220" s="23">
        <f t="shared" si="10"/>
        <v>0.55628078512410539</v>
      </c>
      <c r="I220" s="15">
        <v>3602755</v>
      </c>
      <c r="J220" s="15">
        <v>2435915</v>
      </c>
      <c r="K220" s="15">
        <v>13886252</v>
      </c>
      <c r="L220" s="15">
        <v>666415</v>
      </c>
      <c r="M220" s="19">
        <v>5376667</v>
      </c>
      <c r="N220" s="15">
        <v>5491676</v>
      </c>
      <c r="O220" s="20">
        <f t="shared" si="9"/>
        <v>1.0213903892504408</v>
      </c>
      <c r="P220" s="21">
        <v>4254810.959999999</v>
      </c>
      <c r="Q220" s="15">
        <v>4674888</v>
      </c>
      <c r="R220" s="23">
        <f t="shared" si="11"/>
        <v>1.0987298951584916</v>
      </c>
      <c r="S220" s="15">
        <v>125</v>
      </c>
      <c r="T220" s="15">
        <v>9178115</v>
      </c>
      <c r="U220" s="15">
        <v>946084</v>
      </c>
      <c r="V220" s="15">
        <v>46967477</v>
      </c>
      <c r="W220" s="15">
        <v>4490138</v>
      </c>
      <c r="X220" s="15">
        <v>1104</v>
      </c>
      <c r="Y220" s="2">
        <v>377</v>
      </c>
      <c r="Z220" s="80">
        <f t="shared" si="12"/>
        <v>0.34148550724637683</v>
      </c>
      <c r="AA220" s="6">
        <v>6660894</v>
      </c>
      <c r="AB220" s="15">
        <v>7915867</v>
      </c>
      <c r="AC220" s="23">
        <f t="shared" si="13"/>
        <v>1.1884090934340046</v>
      </c>
      <c r="AD220" s="15">
        <v>49142</v>
      </c>
      <c r="AE220" s="18">
        <v>823188</v>
      </c>
      <c r="AF220" s="8">
        <f t="shared" si="8"/>
        <v>204106724</v>
      </c>
    </row>
    <row r="221" spans="1:32" x14ac:dyDescent="0.15">
      <c r="A221" s="14">
        <v>43708</v>
      </c>
      <c r="B221" s="15">
        <v>96889624</v>
      </c>
      <c r="C221" s="15">
        <v>69313</v>
      </c>
      <c r="D221" s="15">
        <v>285697</v>
      </c>
      <c r="E221" s="15">
        <v>31014</v>
      </c>
      <c r="F221" s="15">
        <v>937044</v>
      </c>
      <c r="G221" s="15">
        <v>679665</v>
      </c>
      <c r="H221" s="23">
        <f t="shared" si="10"/>
        <v>0.72532879992828514</v>
      </c>
      <c r="I221" s="15">
        <v>3277064</v>
      </c>
      <c r="J221" s="15">
        <v>2256004</v>
      </c>
      <c r="K221" s="15">
        <v>13199709</v>
      </c>
      <c r="L221" s="15">
        <v>608404</v>
      </c>
      <c r="M221" s="19">
        <v>5223656</v>
      </c>
      <c r="N221" s="15">
        <v>5025672</v>
      </c>
      <c r="O221" s="20">
        <f t="shared" si="9"/>
        <v>0.96209857616964056</v>
      </c>
      <c r="P221" s="21">
        <v>4172471.04</v>
      </c>
      <c r="Q221" s="15">
        <v>4039620</v>
      </c>
      <c r="R221" s="23">
        <f t="shared" si="11"/>
        <v>0.96816010495305915</v>
      </c>
      <c r="S221" s="15">
        <v>27</v>
      </c>
      <c r="T221" s="15">
        <v>8365261</v>
      </c>
      <c r="U221" s="15">
        <v>882991</v>
      </c>
      <c r="V221" s="15">
        <v>46051763</v>
      </c>
      <c r="W221" s="15">
        <v>4240671</v>
      </c>
      <c r="X221" s="15">
        <v>941.00000000000011</v>
      </c>
      <c r="Y221" s="2">
        <v>353</v>
      </c>
      <c r="Z221" s="80">
        <f t="shared" si="12"/>
        <v>0.37513283740701375</v>
      </c>
      <c r="AA221" s="6">
        <v>11429902</v>
      </c>
      <c r="AB221" s="15">
        <v>6411329</v>
      </c>
      <c r="AC221" s="23">
        <f t="shared" si="13"/>
        <v>0.56092598169258145</v>
      </c>
      <c r="AD221" s="15">
        <v>56318</v>
      </c>
      <c r="AE221" s="18">
        <v>759492</v>
      </c>
      <c r="AF221" s="8">
        <f t="shared" si="8"/>
        <v>193129991</v>
      </c>
    </row>
    <row r="222" spans="1:32" x14ac:dyDescent="0.15">
      <c r="A222" s="14">
        <v>43738</v>
      </c>
      <c r="B222" s="15">
        <v>87197907</v>
      </c>
      <c r="C222" s="15">
        <v>65828</v>
      </c>
      <c r="D222" s="15">
        <v>240680</v>
      </c>
      <c r="E222" s="15">
        <v>26512</v>
      </c>
      <c r="F222" s="15">
        <v>1976972</v>
      </c>
      <c r="G222" s="15">
        <v>669692</v>
      </c>
      <c r="H222" s="23">
        <f t="shared" si="10"/>
        <v>0.33874632518821712</v>
      </c>
      <c r="I222" s="15">
        <v>3133869</v>
      </c>
      <c r="J222" s="15">
        <v>2110509</v>
      </c>
      <c r="K222" s="15">
        <v>12004846</v>
      </c>
      <c r="L222" s="15">
        <v>573737</v>
      </c>
      <c r="M222" s="19">
        <v>5004884</v>
      </c>
      <c r="N222" s="15">
        <v>4776883</v>
      </c>
      <c r="O222" s="20">
        <f t="shared" si="9"/>
        <v>0.95444429880892345</v>
      </c>
      <c r="P222" s="21">
        <v>3878490.9599999995</v>
      </c>
      <c r="Q222" s="15">
        <v>3936972</v>
      </c>
      <c r="R222" s="23">
        <f t="shared" si="11"/>
        <v>1.0150782973592389</v>
      </c>
      <c r="S222" s="15">
        <v>34</v>
      </c>
      <c r="T222" s="15">
        <v>8031553</v>
      </c>
      <c r="U222" s="15">
        <v>788989</v>
      </c>
      <c r="V222" s="15">
        <v>41086431</v>
      </c>
      <c r="W222" s="15">
        <v>3831199</v>
      </c>
      <c r="X222" s="15">
        <v>898</v>
      </c>
      <c r="Y222" s="2">
        <v>268</v>
      </c>
      <c r="Z222" s="80">
        <f t="shared" si="12"/>
        <v>0.2984409799554566</v>
      </c>
      <c r="AA222" s="6">
        <v>10560944</v>
      </c>
      <c r="AB222" s="15">
        <v>6545648</v>
      </c>
      <c r="AC222" s="23">
        <f t="shared" si="13"/>
        <v>0.61979762415178041</v>
      </c>
      <c r="AD222" s="15">
        <v>68174</v>
      </c>
      <c r="AE222" s="18">
        <v>667560</v>
      </c>
      <c r="AF222" s="8">
        <f t="shared" si="8"/>
        <v>175757291</v>
      </c>
    </row>
    <row r="223" spans="1:32" x14ac:dyDescent="0.15">
      <c r="A223" s="14">
        <v>43769</v>
      </c>
      <c r="B223" s="15">
        <v>82880111</v>
      </c>
      <c r="C223" s="15">
        <v>74544</v>
      </c>
      <c r="D223" s="15">
        <v>239130</v>
      </c>
      <c r="E223" s="15">
        <v>31902</v>
      </c>
      <c r="F223" s="15">
        <v>1562378</v>
      </c>
      <c r="G223" s="15">
        <v>744458</v>
      </c>
      <c r="H223" s="23">
        <f t="shared" si="10"/>
        <v>0.47649032436452637</v>
      </c>
      <c r="I223" s="15">
        <v>3435045</v>
      </c>
      <c r="J223" s="15">
        <v>2164563</v>
      </c>
      <c r="K223" s="15">
        <v>11624789</v>
      </c>
      <c r="L223" s="15">
        <v>579078</v>
      </c>
      <c r="M223" s="19">
        <v>6239963</v>
      </c>
      <c r="N223" s="15">
        <v>4896635</v>
      </c>
      <c r="O223" s="20">
        <f t="shared" si="9"/>
        <v>0.78472180043375261</v>
      </c>
      <c r="P223" s="21">
        <v>3721257</v>
      </c>
      <c r="Q223" s="15">
        <v>4266204</v>
      </c>
      <c r="R223" s="23">
        <f t="shared" si="11"/>
        <v>1.1464416459277067</v>
      </c>
      <c r="S223" s="15">
        <v>119</v>
      </c>
      <c r="T223" s="15">
        <v>8356377</v>
      </c>
      <c r="U223" s="15">
        <v>800713</v>
      </c>
      <c r="V223" s="15">
        <v>38095069</v>
      </c>
      <c r="W223" s="15">
        <v>3778100</v>
      </c>
      <c r="X223" s="15">
        <v>931</v>
      </c>
      <c r="Y223" s="2">
        <v>376</v>
      </c>
      <c r="Z223" s="80">
        <f t="shared" si="12"/>
        <v>0.40386680988184748</v>
      </c>
      <c r="AA223" s="6">
        <v>9296465</v>
      </c>
      <c r="AB223" s="15">
        <v>7336719</v>
      </c>
      <c r="AC223" s="23">
        <f t="shared" si="13"/>
        <v>0.78919449489671611</v>
      </c>
      <c r="AD223" s="15">
        <v>82028</v>
      </c>
      <c r="AE223" s="18">
        <v>706788</v>
      </c>
      <c r="AF223" s="8">
        <f t="shared" si="8"/>
        <v>170092748</v>
      </c>
    </row>
    <row r="224" spans="1:32" x14ac:dyDescent="0.15">
      <c r="A224" s="14">
        <v>43799</v>
      </c>
      <c r="B224" s="15">
        <v>67023801</v>
      </c>
      <c r="C224" s="15">
        <v>52871</v>
      </c>
      <c r="D224" s="15">
        <v>214225</v>
      </c>
      <c r="E224" s="15">
        <v>29543</v>
      </c>
      <c r="F224" s="15">
        <v>905281</v>
      </c>
      <c r="G224" s="15">
        <v>717728</v>
      </c>
      <c r="H224" s="23">
        <f t="shared" si="10"/>
        <v>0.79282344377049774</v>
      </c>
      <c r="I224" s="15">
        <v>2954434</v>
      </c>
      <c r="J224" s="15">
        <v>1824150</v>
      </c>
      <c r="K224" s="15">
        <v>9379090</v>
      </c>
      <c r="L224" s="15">
        <v>457371</v>
      </c>
      <c r="M224" s="19">
        <v>5199039</v>
      </c>
      <c r="N224" s="15">
        <v>4090149</v>
      </c>
      <c r="O224" s="20">
        <f t="shared" si="9"/>
        <v>0.78671250590734176</v>
      </c>
      <c r="P224" s="21">
        <v>3847160.04</v>
      </c>
      <c r="Q224" s="15">
        <v>3321348</v>
      </c>
      <c r="R224" s="23">
        <f t="shared" si="11"/>
        <v>0.86332462529944554</v>
      </c>
      <c r="S224" s="15">
        <v>76</v>
      </c>
      <c r="T224" s="15">
        <v>7089135</v>
      </c>
      <c r="U224" s="15">
        <v>689476</v>
      </c>
      <c r="V224" s="15">
        <v>30073673</v>
      </c>
      <c r="W224" s="15">
        <v>3162412</v>
      </c>
      <c r="X224" s="15">
        <v>868</v>
      </c>
      <c r="Y224" s="2">
        <v>419</v>
      </c>
      <c r="Z224" s="80">
        <f t="shared" si="12"/>
        <v>0.48271889400921658</v>
      </c>
      <c r="AA224" s="6">
        <v>8827814</v>
      </c>
      <c r="AB224" s="15">
        <v>6387131</v>
      </c>
      <c r="AC224" s="23">
        <f t="shared" si="13"/>
        <v>0.7235235132955905</v>
      </c>
      <c r="AD224" s="15">
        <v>65279</v>
      </c>
      <c r="AE224" s="18">
        <v>472548</v>
      </c>
      <c r="AF224" s="8">
        <f t="shared" si="8"/>
        <v>138004859</v>
      </c>
    </row>
    <row r="225" spans="1:32" x14ac:dyDescent="0.15">
      <c r="A225" s="14">
        <v>43830</v>
      </c>
      <c r="B225" s="15">
        <v>61698309</v>
      </c>
      <c r="C225" s="15">
        <v>53124</v>
      </c>
      <c r="D225" s="15">
        <v>160780</v>
      </c>
      <c r="E225" s="15">
        <v>32080</v>
      </c>
      <c r="F225" s="15">
        <v>1364100</v>
      </c>
      <c r="G225" s="15">
        <v>695541</v>
      </c>
      <c r="H225" s="23">
        <f t="shared" si="10"/>
        <v>0.50989003738728833</v>
      </c>
      <c r="I225" s="15">
        <v>2864608</v>
      </c>
      <c r="J225" s="15">
        <v>1796311</v>
      </c>
      <c r="K225" s="15">
        <v>9032962</v>
      </c>
      <c r="L225" s="15">
        <v>449119</v>
      </c>
      <c r="M225" s="19">
        <v>5889084</v>
      </c>
      <c r="N225" s="15">
        <v>3909460</v>
      </c>
      <c r="O225" s="20">
        <f t="shared" si="9"/>
        <v>0.66384857135676789</v>
      </c>
      <c r="P225" s="21">
        <v>4127616</v>
      </c>
      <c r="Q225" s="15">
        <v>2914584</v>
      </c>
      <c r="R225" s="23">
        <f t="shared" si="11"/>
        <v>0.70611801097776539</v>
      </c>
      <c r="S225" s="15">
        <v>112</v>
      </c>
      <c r="T225" s="15">
        <v>6809056</v>
      </c>
      <c r="U225" s="15">
        <v>654827</v>
      </c>
      <c r="V225" s="15">
        <v>27352822</v>
      </c>
      <c r="W225" s="15">
        <v>3053695</v>
      </c>
      <c r="X225" s="15">
        <v>808</v>
      </c>
      <c r="Y225" s="2">
        <v>324</v>
      </c>
      <c r="Z225" s="80">
        <f t="shared" si="12"/>
        <v>0.40099009900990101</v>
      </c>
      <c r="AA225" s="6">
        <v>12319130</v>
      </c>
      <c r="AB225" s="15">
        <v>6282796</v>
      </c>
      <c r="AC225" s="23">
        <f t="shared" si="13"/>
        <v>0.51000322263016951</v>
      </c>
      <c r="AD225" s="15">
        <v>62270</v>
      </c>
      <c r="AE225" s="18">
        <v>397956</v>
      </c>
      <c r="AF225" s="8">
        <f t="shared" si="8"/>
        <v>128220736</v>
      </c>
    </row>
    <row r="226" spans="1:32" x14ac:dyDescent="0.15">
      <c r="A226" s="14">
        <v>43861</v>
      </c>
      <c r="B226" s="15">
        <v>76336461</v>
      </c>
      <c r="C226" s="15">
        <v>62437</v>
      </c>
      <c r="D226" s="15">
        <v>218595</v>
      </c>
      <c r="E226" s="15">
        <v>33362</v>
      </c>
      <c r="F226" s="15">
        <v>1058013</v>
      </c>
      <c r="G226" s="15">
        <v>625414</v>
      </c>
      <c r="H226" s="23">
        <f t="shared" si="10"/>
        <v>0.59112128111847395</v>
      </c>
      <c r="I226" s="15">
        <v>3369601</v>
      </c>
      <c r="J226" s="15">
        <v>2222178</v>
      </c>
      <c r="K226" s="15">
        <v>11273303</v>
      </c>
      <c r="L226" s="15">
        <v>556416</v>
      </c>
      <c r="M226" s="19">
        <v>5540388</v>
      </c>
      <c r="N226" s="15">
        <v>4712103</v>
      </c>
      <c r="O226" s="20">
        <f t="shared" si="9"/>
        <v>0.85050054256127905</v>
      </c>
      <c r="P226" s="21">
        <v>3114381.96</v>
      </c>
      <c r="Q226" s="15">
        <v>3854544</v>
      </c>
      <c r="R226" s="23">
        <f t="shared" si="11"/>
        <v>1.2376593653271739</v>
      </c>
      <c r="S226" s="15">
        <v>12</v>
      </c>
      <c r="T226" s="15">
        <v>7786783</v>
      </c>
      <c r="U226" s="15">
        <v>867566</v>
      </c>
      <c r="V226" s="15">
        <v>30915928</v>
      </c>
      <c r="W226" s="15">
        <v>3913069</v>
      </c>
      <c r="X226" s="15">
        <v>717</v>
      </c>
      <c r="Y226" s="2">
        <v>230</v>
      </c>
      <c r="Z226" s="80">
        <f t="shared" si="12"/>
        <v>0.32078103207810321</v>
      </c>
      <c r="AA226" s="6">
        <v>9383124</v>
      </c>
      <c r="AB226" s="15">
        <v>6577950</v>
      </c>
      <c r="AC226" s="23">
        <f t="shared" si="13"/>
        <v>0.70104050633882697</v>
      </c>
      <c r="AD226" s="15">
        <v>77159</v>
      </c>
      <c r="AE226" s="18">
        <v>591144</v>
      </c>
      <c r="AF226" s="8">
        <f t="shared" si="8"/>
        <v>153994255</v>
      </c>
    </row>
    <row r="227" spans="1:32" x14ac:dyDescent="0.15">
      <c r="A227" s="14">
        <v>43890</v>
      </c>
      <c r="B227" s="15">
        <v>66176193</v>
      </c>
      <c r="C227" s="15">
        <v>55441</v>
      </c>
      <c r="D227" s="15">
        <v>200834</v>
      </c>
      <c r="E227" s="15">
        <v>31126</v>
      </c>
      <c r="F227" s="15">
        <v>1514398</v>
      </c>
      <c r="G227" s="15">
        <v>638597</v>
      </c>
      <c r="H227" s="23">
        <f t="shared" si="10"/>
        <v>0.42168373175347562</v>
      </c>
      <c r="I227" s="15">
        <v>3090141</v>
      </c>
      <c r="J227" s="15">
        <v>1929016</v>
      </c>
      <c r="K227" s="15">
        <v>9201220</v>
      </c>
      <c r="L227" s="15">
        <v>459490</v>
      </c>
      <c r="M227" s="19">
        <v>4990717</v>
      </c>
      <c r="N227" s="15">
        <v>4355443</v>
      </c>
      <c r="O227" s="20">
        <f t="shared" si="9"/>
        <v>0.87270887129043784</v>
      </c>
      <c r="P227" s="21">
        <v>3234141.96</v>
      </c>
      <c r="Q227" s="15">
        <v>3038208</v>
      </c>
      <c r="R227" s="23">
        <f t="shared" si="11"/>
        <v>0.93941701928260446</v>
      </c>
      <c r="S227" s="15">
        <v>98</v>
      </c>
      <c r="T227" s="15">
        <v>7423787</v>
      </c>
      <c r="U227" s="15">
        <v>746468</v>
      </c>
      <c r="V227" s="15">
        <v>28236433</v>
      </c>
      <c r="W227" s="15">
        <v>3489045</v>
      </c>
      <c r="X227" s="15">
        <v>790</v>
      </c>
      <c r="Y227" s="2">
        <v>353</v>
      </c>
      <c r="Z227" s="80">
        <f t="shared" si="12"/>
        <v>0.44683544303797468</v>
      </c>
      <c r="AA227" s="6">
        <v>9398803</v>
      </c>
      <c r="AB227" s="15">
        <v>6681163</v>
      </c>
      <c r="AC227" s="23">
        <f t="shared" si="13"/>
        <v>0.71085254154172606</v>
      </c>
      <c r="AD227" s="15">
        <v>75692</v>
      </c>
      <c r="AE227" s="18">
        <v>441696</v>
      </c>
      <c r="AF227" s="8">
        <f t="shared" si="8"/>
        <v>136270444</v>
      </c>
    </row>
    <row r="228" spans="1:32" x14ac:dyDescent="0.15">
      <c r="A228" s="24">
        <v>43921</v>
      </c>
      <c r="B228" s="25">
        <v>81651737.864419296</v>
      </c>
      <c r="C228" s="25">
        <v>77952.924433293956</v>
      </c>
      <c r="D228" s="25">
        <v>229606.51765617894</v>
      </c>
      <c r="E228" s="25">
        <v>32061.568430320036</v>
      </c>
      <c r="F228" s="25">
        <v>1870124</v>
      </c>
      <c r="G228" s="25">
        <v>594776.94577070337</v>
      </c>
      <c r="H228" s="23">
        <f t="shared" si="10"/>
        <v>0.31804144846582544</v>
      </c>
      <c r="I228" s="25">
        <v>3397909.031914487</v>
      </c>
      <c r="J228" s="25">
        <v>2276693.9669986591</v>
      </c>
      <c r="K228" s="25">
        <v>10521424.651451921</v>
      </c>
      <c r="L228" s="25">
        <v>520339.64920307137</v>
      </c>
      <c r="M228" s="21">
        <v>5940404</v>
      </c>
      <c r="N228" s="25">
        <v>5201079.7691533286</v>
      </c>
      <c r="O228" s="26">
        <f t="shared" si="9"/>
        <v>0.87554310601658214</v>
      </c>
      <c r="P228" s="78">
        <v>3008167.08</v>
      </c>
      <c r="Q228" s="25">
        <v>2232854.8205699585</v>
      </c>
      <c r="R228" s="23">
        <f t="shared" si="11"/>
        <v>0.74226422974150708</v>
      </c>
      <c r="S228" s="25">
        <v>65.66856032511609</v>
      </c>
      <c r="T228" s="25">
        <v>8120421.8962850086</v>
      </c>
      <c r="U228" s="25">
        <v>887337.49160347471</v>
      </c>
      <c r="V228" s="25">
        <v>31458928.771631885</v>
      </c>
      <c r="W228" s="25">
        <v>4374901.3051561126</v>
      </c>
      <c r="X228" s="25">
        <v>458.99999999999994</v>
      </c>
      <c r="Y228" s="25">
        <v>184.82809954687519</v>
      </c>
      <c r="Z228" s="80">
        <f t="shared" si="12"/>
        <v>0.40267559814134035</v>
      </c>
      <c r="AA228" s="25">
        <v>16824838</v>
      </c>
      <c r="AB228" s="25">
        <v>6992677.0024421606</v>
      </c>
      <c r="AC228" s="23">
        <f t="shared" si="13"/>
        <v>0.41561630503914276</v>
      </c>
      <c r="AD228" s="25">
        <v>68181.846853346025</v>
      </c>
      <c r="AE228" s="25">
        <v>609810.8722748548</v>
      </c>
      <c r="AF228" s="27">
        <f t="shared" si="8"/>
        <v>159248947.39290792</v>
      </c>
    </row>
    <row r="229" spans="1:32" x14ac:dyDescent="0.15">
      <c r="A229" s="24">
        <v>43951</v>
      </c>
      <c r="B229" s="25">
        <v>90051667.034854144</v>
      </c>
      <c r="C229" s="25">
        <v>82507.51922393369</v>
      </c>
      <c r="D229" s="25">
        <v>297902.53943405632</v>
      </c>
      <c r="E229" s="25">
        <v>33900.511598947691</v>
      </c>
      <c r="F229" s="25">
        <v>1226935</v>
      </c>
      <c r="G229" s="25">
        <v>701550.38992515497</v>
      </c>
      <c r="H229" s="23">
        <f t="shared" si="10"/>
        <v>0.57179099946220047</v>
      </c>
      <c r="I229" s="25">
        <v>3315163.6165945767</v>
      </c>
      <c r="J229" s="25">
        <v>2383154.7379856934</v>
      </c>
      <c r="K229" s="25">
        <v>11477680.088627337</v>
      </c>
      <c r="L229" s="25">
        <v>556463.3605637853</v>
      </c>
      <c r="M229" s="21">
        <v>6390794</v>
      </c>
      <c r="N229" s="25">
        <v>5206300.4331562491</v>
      </c>
      <c r="O229" s="26">
        <f t="shared" si="9"/>
        <v>0.81465627481596947</v>
      </c>
      <c r="P229" s="78">
        <v>1500842.04</v>
      </c>
      <c r="Q229" s="25">
        <v>2646207.7156890891</v>
      </c>
      <c r="R229" s="23">
        <f t="shared" si="11"/>
        <v>1.7631487159628665</v>
      </c>
      <c r="S229" s="25">
        <v>62.886964681166653</v>
      </c>
      <c r="T229" s="25">
        <v>8372805.0976357069</v>
      </c>
      <c r="U229" s="25">
        <v>894367.78539786022</v>
      </c>
      <c r="V229" s="25">
        <v>34468024.878590018</v>
      </c>
      <c r="W229" s="25">
        <v>4366517.155079064</v>
      </c>
      <c r="X229" s="25"/>
      <c r="Y229" s="25">
        <v>186.58128798983461</v>
      </c>
      <c r="Z229" s="80"/>
      <c r="AA229" s="25">
        <v>7117929</v>
      </c>
      <c r="AB229" s="25">
        <v>7191976.2855067812</v>
      </c>
      <c r="AC229" s="23">
        <f t="shared" si="13"/>
        <v>1.0104029255569678</v>
      </c>
      <c r="AD229" s="25">
        <v>70388.971860920981</v>
      </c>
      <c r="AE229" s="25">
        <v>640041.15305839234</v>
      </c>
      <c r="AF229" s="27">
        <f t="shared" si="8"/>
        <v>172756868.74303436</v>
      </c>
    </row>
    <row r="230" spans="1:32" x14ac:dyDescent="0.15">
      <c r="A230" s="24">
        <v>43982</v>
      </c>
      <c r="B230" s="25">
        <v>99247227.71456033</v>
      </c>
      <c r="C230" s="25">
        <v>80177.962362099031</v>
      </c>
      <c r="D230" s="25">
        <v>258406.69873896125</v>
      </c>
      <c r="E230" s="25">
        <v>38060.864963792774</v>
      </c>
      <c r="F230" s="25">
        <v>842305</v>
      </c>
      <c r="G230" s="25">
        <v>663091.14369781571</v>
      </c>
      <c r="H230" s="23">
        <f t="shared" si="10"/>
        <v>0.78723401107415447</v>
      </c>
      <c r="I230" s="25">
        <v>3467184.9156351327</v>
      </c>
      <c r="J230" s="25">
        <v>2350501.6895639314</v>
      </c>
      <c r="K230" s="25">
        <v>11994780.640645837</v>
      </c>
      <c r="L230" s="25">
        <v>581576.59706539917</v>
      </c>
      <c r="M230" s="21">
        <v>4190498</v>
      </c>
      <c r="N230" s="25">
        <v>5735774.3722861055</v>
      </c>
      <c r="O230" s="26">
        <f t="shared" si="9"/>
        <v>1.3687572150818603</v>
      </c>
      <c r="P230" s="78">
        <v>2129463.96</v>
      </c>
      <c r="Q230" s="25">
        <v>2891132.6102370452</v>
      </c>
      <c r="R230" s="23">
        <f t="shared" si="11"/>
        <v>1.3576809302924504</v>
      </c>
      <c r="S230" s="25">
        <v>59.971184232649399</v>
      </c>
      <c r="T230" s="25">
        <v>8700692.2533972524</v>
      </c>
      <c r="U230" s="25">
        <v>901850.63972507196</v>
      </c>
      <c r="V230" s="25">
        <v>37345560.754139811</v>
      </c>
      <c r="W230" s="25">
        <v>4357600.4889163012</v>
      </c>
      <c r="X230" s="25">
        <v>215</v>
      </c>
      <c r="Y230" s="25">
        <v>188.44733429038752</v>
      </c>
      <c r="Z230" s="80">
        <f t="shared" si="12"/>
        <v>0.87649922925761636</v>
      </c>
      <c r="AA230" s="25">
        <v>5774614</v>
      </c>
      <c r="AB230" s="25">
        <v>7875839.1202802146</v>
      </c>
      <c r="AC230" s="23">
        <f t="shared" si="13"/>
        <v>1.3638728268729676</v>
      </c>
      <c r="AD230" s="25">
        <v>67551.606006233385</v>
      </c>
      <c r="AE230" s="25">
        <v>629231.22538104304</v>
      </c>
      <c r="AF230" s="27">
        <f t="shared" si="8"/>
        <v>187186489.7161209</v>
      </c>
    </row>
    <row r="231" spans="1:32" x14ac:dyDescent="0.15">
      <c r="A231" s="24">
        <v>44012</v>
      </c>
      <c r="B231" s="25">
        <v>91529520.064627707</v>
      </c>
      <c r="C231" s="25">
        <v>81337.600914218579</v>
      </c>
      <c r="D231" s="25">
        <v>207379.90977897725</v>
      </c>
      <c r="E231" s="25">
        <v>31792.811942156532</v>
      </c>
      <c r="F231" s="25">
        <v>1072484</v>
      </c>
      <c r="G231" s="25">
        <v>693772.30346695625</v>
      </c>
      <c r="H231" s="23">
        <f t="shared" si="10"/>
        <v>0.64688359310437848</v>
      </c>
      <c r="I231" s="25">
        <v>2929446.5994672426</v>
      </c>
      <c r="J231" s="25">
        <v>2248115.0406392538</v>
      </c>
      <c r="K231" s="25">
        <v>11079051.90623326</v>
      </c>
      <c r="L231" s="25">
        <v>509098.34480857564</v>
      </c>
      <c r="M231" s="21">
        <v>5527549</v>
      </c>
      <c r="N231" s="25">
        <v>5125275.559800664</v>
      </c>
      <c r="O231" s="26">
        <f t="shared" si="9"/>
        <v>0.92722390336126626</v>
      </c>
      <c r="P231" s="78">
        <v>3382106.0400000005</v>
      </c>
      <c r="Q231" s="25">
        <v>2559176.6300847139</v>
      </c>
      <c r="R231" s="23">
        <f t="shared" si="11"/>
        <v>0.75668136948323284</v>
      </c>
      <c r="S231" s="25">
        <v>57.273909836735619</v>
      </c>
      <c r="T231" s="25">
        <v>7736910.1770412894</v>
      </c>
      <c r="U231" s="25">
        <v>908880.93351945723</v>
      </c>
      <c r="V231" s="25">
        <v>38331810.828686647</v>
      </c>
      <c r="W231" s="25">
        <v>4349229.8606562251</v>
      </c>
      <c r="X231" s="25">
        <v>533</v>
      </c>
      <c r="Y231" s="25">
        <v>190.20052273334699</v>
      </c>
      <c r="Z231" s="80">
        <f t="shared" si="12"/>
        <v>0.35684901075674857</v>
      </c>
      <c r="AA231" s="25">
        <v>8653674</v>
      </c>
      <c r="AB231" s="25">
        <v>6971832.961306463</v>
      </c>
      <c r="AC231" s="23">
        <f t="shared" si="13"/>
        <v>0.80565005814945923</v>
      </c>
      <c r="AD231" s="25">
        <v>68552.957623795955</v>
      </c>
      <c r="AE231" s="25">
        <v>617063.42228358588</v>
      </c>
      <c r="AF231" s="27">
        <f t="shared" si="8"/>
        <v>175978495.38731378</v>
      </c>
    </row>
    <row r="232" spans="1:32" x14ac:dyDescent="0.15">
      <c r="A232" s="24">
        <v>44043</v>
      </c>
      <c r="B232" s="25">
        <v>103705430.59945919</v>
      </c>
      <c r="C232" s="25">
        <v>84600.839257935004</v>
      </c>
      <c r="D232" s="25">
        <v>263547.46905534499</v>
      </c>
      <c r="E232" s="25">
        <v>32283.817101027285</v>
      </c>
      <c r="F232" s="25">
        <v>1719383</v>
      </c>
      <c r="G232" s="25">
        <v>676691.53644786438</v>
      </c>
      <c r="H232" s="23">
        <f t="shared" si="10"/>
        <v>0.39356649242656488</v>
      </c>
      <c r="I232" s="25">
        <v>3063242.2713366472</v>
      </c>
      <c r="J232" s="25">
        <v>2250388.3632161585</v>
      </c>
      <c r="K232" s="25">
        <v>12759356.359776612</v>
      </c>
      <c r="L232" s="25">
        <v>562038.16838656191</v>
      </c>
      <c r="M232" s="21">
        <v>5319896</v>
      </c>
      <c r="N232" s="25">
        <v>5325953.0783904763</v>
      </c>
      <c r="O232" s="26">
        <f t="shared" si="9"/>
        <v>1.0011385708274139</v>
      </c>
      <c r="P232" s="78">
        <v>3500298.84</v>
      </c>
      <c r="Q232" s="25">
        <v>3003546.7089540847</v>
      </c>
      <c r="R232" s="23">
        <f t="shared" si="11"/>
        <v>0.85808293698548455</v>
      </c>
      <c r="S232" s="25">
        <v>54.447878641121953</v>
      </c>
      <c r="T232" s="25">
        <v>7935194.9515141798</v>
      </c>
      <c r="U232" s="25">
        <v>916363.78784666921</v>
      </c>
      <c r="V232" s="25">
        <v>45081770.709850185</v>
      </c>
      <c r="W232" s="25">
        <v>4340327.586749264</v>
      </c>
      <c r="X232" s="25">
        <v>565</v>
      </c>
      <c r="Y232" s="25">
        <v>192.06656903389984</v>
      </c>
      <c r="Z232" s="80">
        <f t="shared" si="12"/>
        <v>0.3399408301484953</v>
      </c>
      <c r="AA232" s="25">
        <v>7779749</v>
      </c>
      <c r="AB232" s="25">
        <v>6548343.9848048799</v>
      </c>
      <c r="AC232" s="23">
        <f t="shared" si="13"/>
        <v>0.84171661383996832</v>
      </c>
      <c r="AD232" s="25">
        <v>67059.470774466376</v>
      </c>
      <c r="AE232" s="25">
        <v>577452.08491960133</v>
      </c>
      <c r="AF232" s="27">
        <f t="shared" si="8"/>
        <v>197193838.3022888</v>
      </c>
    </row>
    <row r="233" spans="1:32" x14ac:dyDescent="0.15">
      <c r="A233" s="24">
        <v>44074</v>
      </c>
      <c r="B233" s="25">
        <v>101591927.72207931</v>
      </c>
      <c r="C233" s="25">
        <v>79132.153808519739</v>
      </c>
      <c r="D233" s="25">
        <v>253387.86533648131</v>
      </c>
      <c r="E233" s="25">
        <v>30579.425963755668</v>
      </c>
      <c r="F233" s="25">
        <v>1606619</v>
      </c>
      <c r="G233" s="25">
        <v>613567.68069150567</v>
      </c>
      <c r="H233" s="23">
        <f t="shared" si="10"/>
        <v>0.38189992816685581</v>
      </c>
      <c r="I233" s="25">
        <v>2750940.5650519119</v>
      </c>
      <c r="J233" s="25">
        <v>2012287.2015963036</v>
      </c>
      <c r="K233" s="25">
        <v>12197403.35326503</v>
      </c>
      <c r="L233" s="25">
        <v>541145.87997260666</v>
      </c>
      <c r="M233" s="21">
        <v>5185314</v>
      </c>
      <c r="N233" s="25">
        <v>5078485.7872131774</v>
      </c>
      <c r="O233" s="26">
        <f t="shared" si="9"/>
        <v>0.97939792791973201</v>
      </c>
      <c r="P233" s="78">
        <v>3331254.04</v>
      </c>
      <c r="Q233" s="25">
        <v>2848889.5144651099</v>
      </c>
      <c r="R233" s="23">
        <f t="shared" si="11"/>
        <v>0.85520031803551966</v>
      </c>
      <c r="S233" s="25">
        <v>51.7515022832103</v>
      </c>
      <c r="T233" s="25">
        <v>7383972.6241265684</v>
      </c>
      <c r="U233" s="25">
        <v>923620.36190746643</v>
      </c>
      <c r="V233" s="25">
        <v>43671733.057101436</v>
      </c>
      <c r="W233" s="25">
        <v>4331701.6034430359</v>
      </c>
      <c r="X233" s="25">
        <v>534</v>
      </c>
      <c r="Y233" s="25">
        <v>193.87618640565603</v>
      </c>
      <c r="Z233" s="80">
        <f t="shared" si="12"/>
        <v>0.36306401948624722</v>
      </c>
      <c r="AA233" s="25">
        <v>11561798</v>
      </c>
      <c r="AB233" s="25">
        <v>5468534.6456594942</v>
      </c>
      <c r="AC233" s="23">
        <f t="shared" si="13"/>
        <v>0.47298306419637276</v>
      </c>
      <c r="AD233" s="25">
        <v>67015.146881237233</v>
      </c>
      <c r="AE233" s="25">
        <v>546333.24208252283</v>
      </c>
      <c r="AF233" s="27">
        <f t="shared" si="8"/>
        <v>190390903.45833415</v>
      </c>
    </row>
    <row r="234" spans="1:32" x14ac:dyDescent="0.15">
      <c r="A234" s="14">
        <v>44104</v>
      </c>
      <c r="B234" s="15">
        <v>102922376</v>
      </c>
      <c r="C234" s="15">
        <v>81201</v>
      </c>
      <c r="D234" s="15">
        <v>271550</v>
      </c>
      <c r="E234" s="15">
        <v>31373</v>
      </c>
      <c r="F234" s="15">
        <v>1240862</v>
      </c>
      <c r="G234" s="15">
        <v>673559</v>
      </c>
      <c r="H234" s="23">
        <f t="shared" si="10"/>
        <v>0.5428153976832234</v>
      </c>
      <c r="I234" s="15">
        <v>3140887</v>
      </c>
      <c r="J234" s="15">
        <v>2151359</v>
      </c>
      <c r="K234" s="15">
        <v>12416119</v>
      </c>
      <c r="L234" s="15">
        <v>570892</v>
      </c>
      <c r="M234" s="15">
        <v>5251368</v>
      </c>
      <c r="N234" s="15">
        <v>5173803</v>
      </c>
      <c r="O234" s="20">
        <f t="shared" si="9"/>
        <v>0.98522956303957365</v>
      </c>
      <c r="P234" s="21">
        <v>2965394.04</v>
      </c>
      <c r="Q234" s="15">
        <v>3208848</v>
      </c>
      <c r="R234" s="23">
        <f t="shared" si="11"/>
        <v>1.0820983507473427</v>
      </c>
      <c r="S234" s="15">
        <v>48</v>
      </c>
      <c r="T234" s="15">
        <v>8226028</v>
      </c>
      <c r="U234" s="15">
        <v>922676</v>
      </c>
      <c r="V234" s="15">
        <v>46327436</v>
      </c>
      <c r="W234" s="15">
        <v>4554626</v>
      </c>
      <c r="X234" s="15">
        <v>595</v>
      </c>
      <c r="Y234" s="15">
        <v>191</v>
      </c>
      <c r="Z234" s="80">
        <f t="shared" si="12"/>
        <v>0.32100840336134456</v>
      </c>
      <c r="AA234" s="15">
        <v>10733989</v>
      </c>
      <c r="AB234" s="15">
        <v>7051703</v>
      </c>
      <c r="AC234" s="23">
        <f t="shared" si="13"/>
        <v>0.65695083160603207</v>
      </c>
      <c r="AD234" s="15">
        <v>71176</v>
      </c>
      <c r="AE234" s="15">
        <v>687312</v>
      </c>
      <c r="AF234" s="8">
        <f t="shared" si="8"/>
        <v>198483163</v>
      </c>
    </row>
    <row r="235" spans="1:32" x14ac:dyDescent="0.15">
      <c r="A235" s="14">
        <v>44135</v>
      </c>
      <c r="B235" s="15">
        <v>89181906</v>
      </c>
      <c r="C235" s="15">
        <v>78870</v>
      </c>
      <c r="D235" s="15">
        <v>235350</v>
      </c>
      <c r="E235" s="15">
        <v>31747</v>
      </c>
      <c r="F235" s="15">
        <v>1547150</v>
      </c>
      <c r="G235" s="15">
        <v>664350</v>
      </c>
      <c r="H235" s="23">
        <f t="shared" si="10"/>
        <v>0.429402449665514</v>
      </c>
      <c r="I235" s="15">
        <v>2953460</v>
      </c>
      <c r="J235" s="15">
        <v>1978283</v>
      </c>
      <c r="K235" s="15">
        <v>10898352</v>
      </c>
      <c r="L235" s="15">
        <v>525473</v>
      </c>
      <c r="M235" s="15">
        <v>5959968</v>
      </c>
      <c r="N235" s="15">
        <v>4792772</v>
      </c>
      <c r="O235" s="20">
        <f t="shared" si="9"/>
        <v>0.80416069348023345</v>
      </c>
      <c r="P235" s="21">
        <v>2712273</v>
      </c>
      <c r="Q235" s="15">
        <v>3013272</v>
      </c>
      <c r="R235" s="23">
        <f t="shared" si="11"/>
        <v>1.110976660535278</v>
      </c>
      <c r="S235" s="15">
        <v>69</v>
      </c>
      <c r="T235" s="15">
        <v>7639797</v>
      </c>
      <c r="U235" s="15">
        <v>850063</v>
      </c>
      <c r="V235" s="15">
        <v>39836841</v>
      </c>
      <c r="W235" s="15">
        <v>4098827</v>
      </c>
      <c r="X235" s="15">
        <v>453</v>
      </c>
      <c r="Y235" s="15">
        <v>318</v>
      </c>
      <c r="Z235" s="80">
        <f t="shared" si="12"/>
        <v>0.70198675496688745</v>
      </c>
      <c r="AA235" s="15">
        <v>9089989</v>
      </c>
      <c r="AB235" s="15">
        <v>6921674</v>
      </c>
      <c r="AC235" s="23">
        <f t="shared" si="13"/>
        <v>0.76146120748880997</v>
      </c>
      <c r="AD235" s="15">
        <v>74274</v>
      </c>
      <c r="AE235" s="15">
        <v>591744</v>
      </c>
      <c r="AF235" s="8">
        <f t="shared" si="8"/>
        <v>174367442</v>
      </c>
    </row>
    <row r="236" spans="1:32" x14ac:dyDescent="0.15">
      <c r="A236" s="14">
        <v>44165</v>
      </c>
      <c r="B236" s="15">
        <v>74516847</v>
      </c>
      <c r="C236" s="15">
        <v>71291</v>
      </c>
      <c r="D236" s="15">
        <v>176757</v>
      </c>
      <c r="E236" s="15">
        <v>29386</v>
      </c>
      <c r="F236" s="15">
        <v>1057181</v>
      </c>
      <c r="G236" s="15">
        <v>608614</v>
      </c>
      <c r="H236" s="23">
        <f t="shared" si="10"/>
        <v>0.57569517424168615</v>
      </c>
      <c r="I236" s="15">
        <v>2755083</v>
      </c>
      <c r="J236" s="15">
        <v>1824554</v>
      </c>
      <c r="K236" s="15">
        <v>9487321</v>
      </c>
      <c r="L236" s="15">
        <v>451918</v>
      </c>
      <c r="M236" s="15">
        <v>5611536</v>
      </c>
      <c r="N236" s="15">
        <v>4343439</v>
      </c>
      <c r="O236" s="20">
        <f t="shared" si="9"/>
        <v>0.77401962671183078</v>
      </c>
      <c r="P236" s="21">
        <v>3139728</v>
      </c>
      <c r="Q236" s="15">
        <v>2495064</v>
      </c>
      <c r="R236" s="23">
        <f t="shared" si="11"/>
        <v>0.79467520753390097</v>
      </c>
      <c r="S236" s="15">
        <v>43</v>
      </c>
      <c r="T236" s="15">
        <v>6933152</v>
      </c>
      <c r="U236" s="15">
        <v>772075</v>
      </c>
      <c r="V236" s="15">
        <v>32649285</v>
      </c>
      <c r="W236" s="15">
        <v>3658617</v>
      </c>
      <c r="X236" s="15">
        <v>237</v>
      </c>
      <c r="Y236" s="15">
        <v>128</v>
      </c>
      <c r="Z236" s="80">
        <f t="shared" si="12"/>
        <v>0.54008438818565396</v>
      </c>
      <c r="AA236" s="15">
        <v>10113976</v>
      </c>
      <c r="AB236" s="15">
        <v>6357491</v>
      </c>
      <c r="AC236" s="23">
        <f t="shared" si="13"/>
        <v>0.62858474253844387</v>
      </c>
      <c r="AD236" s="15">
        <v>62960</v>
      </c>
      <c r="AE236" s="15">
        <v>501084</v>
      </c>
      <c r="AF236" s="8">
        <f t="shared" si="8"/>
        <v>147695109</v>
      </c>
    </row>
    <row r="237" spans="1:32" x14ac:dyDescent="0.15">
      <c r="A237" s="14">
        <v>44196</v>
      </c>
      <c r="B237" s="15">
        <v>66305515</v>
      </c>
      <c r="C237" s="15">
        <v>66491</v>
      </c>
      <c r="D237" s="15">
        <v>166422</v>
      </c>
      <c r="E237" s="15">
        <v>23166</v>
      </c>
      <c r="F237" s="15">
        <v>1481570</v>
      </c>
      <c r="G237" s="15">
        <v>559787</v>
      </c>
      <c r="H237" s="23">
        <f t="shared" si="10"/>
        <v>0.37783364943944597</v>
      </c>
      <c r="I237" s="15">
        <v>2455199</v>
      </c>
      <c r="J237" s="15">
        <v>1704935</v>
      </c>
      <c r="K237" s="15">
        <v>7988566</v>
      </c>
      <c r="L237" s="15">
        <v>399416</v>
      </c>
      <c r="M237" s="15">
        <v>6141121</v>
      </c>
      <c r="N237" s="15">
        <v>3979743</v>
      </c>
      <c r="O237" s="20">
        <f t="shared" si="9"/>
        <v>0.6480482960684214</v>
      </c>
      <c r="P237" s="21">
        <v>1842692.0399999998</v>
      </c>
      <c r="Q237" s="15">
        <v>2039904</v>
      </c>
      <c r="R237" s="23">
        <f t="shared" si="11"/>
        <v>1.1070238302000805</v>
      </c>
      <c r="S237" s="15">
        <v>127</v>
      </c>
      <c r="T237" s="15">
        <v>6393905</v>
      </c>
      <c r="U237" s="15">
        <v>683757</v>
      </c>
      <c r="V237" s="15">
        <v>27885628</v>
      </c>
      <c r="W237" s="15">
        <v>3312441</v>
      </c>
      <c r="X237" s="15">
        <v>82</v>
      </c>
      <c r="Y237" s="15">
        <v>68</v>
      </c>
      <c r="Z237" s="80">
        <f t="shared" si="12"/>
        <v>0.82926829268292679</v>
      </c>
      <c r="AA237" s="15">
        <v>11307483</v>
      </c>
      <c r="AB237" s="15">
        <v>5638885</v>
      </c>
      <c r="AC237" s="23">
        <f t="shared" si="13"/>
        <v>0.49868613554404634</v>
      </c>
      <c r="AD237" s="15">
        <v>60705</v>
      </c>
      <c r="AE237" s="15">
        <v>404964</v>
      </c>
      <c r="AF237" s="8">
        <f t="shared" si="8"/>
        <v>130069624</v>
      </c>
    </row>
    <row r="238" spans="1:32" x14ac:dyDescent="0.15">
      <c r="A238" s="14">
        <v>44227</v>
      </c>
      <c r="B238" s="19">
        <v>84715626</v>
      </c>
      <c r="C238" s="19">
        <v>87543</v>
      </c>
      <c r="D238" s="19">
        <v>198842</v>
      </c>
      <c r="E238" s="19">
        <v>32615</v>
      </c>
      <c r="F238" s="19">
        <v>1099270</v>
      </c>
      <c r="G238" s="19">
        <v>664032</v>
      </c>
      <c r="H238" s="23">
        <f t="shared" si="10"/>
        <v>0.60406633493136352</v>
      </c>
      <c r="I238" s="19">
        <v>3176213</v>
      </c>
      <c r="J238" s="19">
        <v>2278107</v>
      </c>
      <c r="K238" s="19">
        <v>10635078</v>
      </c>
      <c r="L238" s="19">
        <v>519821</v>
      </c>
      <c r="M238" s="15">
        <v>5695979</v>
      </c>
      <c r="N238" s="19">
        <v>5041161</v>
      </c>
      <c r="O238" s="20">
        <f t="shared" si="9"/>
        <v>0.88503855087948879</v>
      </c>
      <c r="P238" s="21">
        <v>803305.99999999953</v>
      </c>
      <c r="Q238" s="19">
        <v>1352652</v>
      </c>
      <c r="R238" s="23">
        <f t="shared" si="11"/>
        <v>1.6838564631659676</v>
      </c>
      <c r="S238" s="19">
        <v>48</v>
      </c>
      <c r="T238" s="19">
        <v>7767800</v>
      </c>
      <c r="U238" s="19">
        <v>916198</v>
      </c>
      <c r="V238" s="19">
        <v>33019050</v>
      </c>
      <c r="W238" s="19">
        <v>4353608</v>
      </c>
      <c r="X238" s="19">
        <v>70</v>
      </c>
      <c r="Y238" s="19">
        <v>53</v>
      </c>
      <c r="Z238" s="80">
        <f t="shared" si="12"/>
        <v>0.75714285714285712</v>
      </c>
      <c r="AA238" s="21">
        <v>9378546</v>
      </c>
      <c r="AB238" s="19">
        <v>6651260</v>
      </c>
      <c r="AC238" s="23">
        <f t="shared" si="13"/>
        <v>0.70919948571985469</v>
      </c>
      <c r="AD238" s="19">
        <v>68084</v>
      </c>
      <c r="AE238" s="21">
        <v>436116</v>
      </c>
      <c r="AF238" s="8">
        <f t="shared" si="8"/>
        <v>161913907</v>
      </c>
    </row>
    <row r="239" spans="1:32" x14ac:dyDescent="0.15">
      <c r="A239" s="14">
        <v>44255</v>
      </c>
      <c r="B239" s="19">
        <v>63054154</v>
      </c>
      <c r="C239" s="19">
        <v>63084</v>
      </c>
      <c r="D239" s="19">
        <v>151014</v>
      </c>
      <c r="E239" s="19">
        <v>20543</v>
      </c>
      <c r="F239" s="19">
        <v>1045345</v>
      </c>
      <c r="G239" s="19">
        <v>488677</v>
      </c>
      <c r="H239" s="23">
        <f t="shared" si="10"/>
        <v>0.46747915759868752</v>
      </c>
      <c r="I239" s="19">
        <v>2441931</v>
      </c>
      <c r="J239" s="19">
        <v>1704658</v>
      </c>
      <c r="K239" s="19">
        <v>7685606</v>
      </c>
      <c r="L239" s="19">
        <v>388460</v>
      </c>
      <c r="M239" s="15">
        <v>5166179</v>
      </c>
      <c r="N239" s="19">
        <v>3899396</v>
      </c>
      <c r="O239" s="20">
        <f t="shared" si="9"/>
        <v>0.75479304917618995</v>
      </c>
      <c r="P239" s="21">
        <v>1942313.9999999986</v>
      </c>
      <c r="Q239" s="19">
        <v>860280</v>
      </c>
      <c r="R239" s="23">
        <f t="shared" si="11"/>
        <v>0.4429149972661478</v>
      </c>
      <c r="S239" s="19">
        <v>99</v>
      </c>
      <c r="T239" s="19">
        <v>6140385</v>
      </c>
      <c r="U239" s="19">
        <v>704779</v>
      </c>
      <c r="V239" s="19">
        <v>25456385</v>
      </c>
      <c r="W239" s="19">
        <v>3329725</v>
      </c>
      <c r="X239" s="19">
        <v>178</v>
      </c>
      <c r="Y239" s="19">
        <v>0</v>
      </c>
      <c r="Z239" s="80">
        <f t="shared" si="12"/>
        <v>0</v>
      </c>
      <c r="AA239" s="21">
        <v>9195630</v>
      </c>
      <c r="AB239" s="19">
        <v>5490728</v>
      </c>
      <c r="AC239" s="23">
        <f t="shared" si="13"/>
        <v>0.59710188426459088</v>
      </c>
      <c r="AD239" s="19">
        <v>57217</v>
      </c>
      <c r="AE239" s="21">
        <v>253776</v>
      </c>
      <c r="AF239" s="8">
        <f t="shared" si="8"/>
        <v>122190897</v>
      </c>
    </row>
    <row r="240" spans="1:32" x14ac:dyDescent="0.15">
      <c r="A240" s="14">
        <v>44286</v>
      </c>
      <c r="B240" s="19">
        <v>98391399</v>
      </c>
      <c r="C240" s="19">
        <v>122484</v>
      </c>
      <c r="D240" s="19">
        <v>234713</v>
      </c>
      <c r="E240" s="19">
        <v>37669</v>
      </c>
      <c r="F240" s="19">
        <v>1753330</v>
      </c>
      <c r="G240" s="19">
        <v>790694</v>
      </c>
      <c r="H240" s="23">
        <f t="shared" si="10"/>
        <v>0.45096701704756093</v>
      </c>
      <c r="I240" s="19">
        <v>3707147</v>
      </c>
      <c r="J240" s="19">
        <v>2636214</v>
      </c>
      <c r="K240" s="19">
        <v>11864441</v>
      </c>
      <c r="L240" s="19">
        <v>597365</v>
      </c>
      <c r="M240" s="15">
        <v>4982745</v>
      </c>
      <c r="N240" s="19">
        <v>6125731</v>
      </c>
      <c r="O240" s="20">
        <f t="shared" si="9"/>
        <v>1.229388820820652</v>
      </c>
      <c r="P240" s="21">
        <v>2486492.0000000042</v>
      </c>
      <c r="Q240" s="19">
        <v>2673900</v>
      </c>
      <c r="R240" s="23">
        <f t="shared" si="11"/>
        <v>1.0753704415698886</v>
      </c>
      <c r="S240" s="19">
        <v>60</v>
      </c>
      <c r="T240" s="19">
        <v>9602327</v>
      </c>
      <c r="U240" s="19">
        <v>1078782</v>
      </c>
      <c r="V240" s="19">
        <v>40236272</v>
      </c>
      <c r="W240" s="19">
        <v>5079393</v>
      </c>
      <c r="X240" s="19">
        <v>282</v>
      </c>
      <c r="Y240" s="19">
        <v>58</v>
      </c>
      <c r="Z240" s="80">
        <f t="shared" si="12"/>
        <v>0.20567375886524822</v>
      </c>
      <c r="AA240" s="21">
        <v>10834810</v>
      </c>
      <c r="AB240" s="19">
        <v>8810358</v>
      </c>
      <c r="AC240" s="23">
        <f t="shared" si="13"/>
        <v>0.81315297637891204</v>
      </c>
      <c r="AD240" s="19">
        <v>68917</v>
      </c>
      <c r="AE240" s="21">
        <v>622932</v>
      </c>
      <c r="AF240" s="8">
        <f t="shared" si="8"/>
        <v>192680856</v>
      </c>
    </row>
    <row r="241" spans="1:32" x14ac:dyDescent="0.15">
      <c r="A241" s="14">
        <v>44316</v>
      </c>
      <c r="B241" s="19">
        <v>96263230</v>
      </c>
      <c r="C241" s="19">
        <v>100527</v>
      </c>
      <c r="D241" s="19">
        <v>247852</v>
      </c>
      <c r="E241" s="19">
        <v>33149</v>
      </c>
      <c r="F241" s="19">
        <v>1562133</v>
      </c>
      <c r="G241" s="19">
        <v>646511</v>
      </c>
      <c r="H241" s="23">
        <f t="shared" si="10"/>
        <v>0.41386424843467234</v>
      </c>
      <c r="I241" s="19">
        <v>3477879</v>
      </c>
      <c r="J241" s="19">
        <v>2554169</v>
      </c>
      <c r="K241" s="19">
        <v>11494353</v>
      </c>
      <c r="L241" s="19">
        <v>545580</v>
      </c>
      <c r="M241" s="15">
        <v>5339207</v>
      </c>
      <c r="N241" s="19">
        <v>5588714</v>
      </c>
      <c r="O241" s="20">
        <f t="shared" si="9"/>
        <v>1.0467310969587806</v>
      </c>
      <c r="P241" s="21">
        <v>2132352.0000000084</v>
      </c>
      <c r="Q241" s="19">
        <v>2458164</v>
      </c>
      <c r="R241" s="23">
        <f t="shared" si="11"/>
        <v>1.1527946605438457</v>
      </c>
      <c r="S241" s="19">
        <v>59</v>
      </c>
      <c r="T241" s="19">
        <v>8919415</v>
      </c>
      <c r="U241" s="19">
        <v>1025179</v>
      </c>
      <c r="V241" s="19">
        <v>39809774</v>
      </c>
      <c r="W241" s="19">
        <v>4788320</v>
      </c>
      <c r="X241" s="19">
        <v>164</v>
      </c>
      <c r="Y241" s="19">
        <v>12</v>
      </c>
      <c r="Z241" s="80">
        <f t="shared" si="12"/>
        <v>7.3170731707317069E-2</v>
      </c>
      <c r="AA241" s="21">
        <v>9781878</v>
      </c>
      <c r="AB241" s="19">
        <v>8191503</v>
      </c>
      <c r="AC241" s="23">
        <f t="shared" si="13"/>
        <v>0.83741618940657403</v>
      </c>
      <c r="AD241" s="19">
        <v>72900</v>
      </c>
      <c r="AE241" s="21">
        <v>520464</v>
      </c>
      <c r="AF241" s="8">
        <f t="shared" si="8"/>
        <v>186737754</v>
      </c>
    </row>
    <row r="242" spans="1:32" x14ac:dyDescent="0.15">
      <c r="A242" s="14">
        <v>44347</v>
      </c>
      <c r="B242" s="19">
        <v>98807884</v>
      </c>
      <c r="C242" s="19">
        <v>93340</v>
      </c>
      <c r="D242" s="19">
        <v>236864</v>
      </c>
      <c r="E242" s="19">
        <v>31632</v>
      </c>
      <c r="F242" s="19">
        <v>1564966</v>
      </c>
      <c r="G242" s="19">
        <v>845251</v>
      </c>
      <c r="H242" s="23">
        <f t="shared" si="10"/>
        <v>0.54010821960349298</v>
      </c>
      <c r="I242" s="19">
        <v>3411001</v>
      </c>
      <c r="J242" s="19">
        <v>2548681</v>
      </c>
      <c r="K242" s="19">
        <v>11073599</v>
      </c>
      <c r="L242" s="19">
        <v>499694</v>
      </c>
      <c r="M242" s="15">
        <v>4861281</v>
      </c>
      <c r="N242" s="19">
        <v>5331865</v>
      </c>
      <c r="O242" s="20">
        <f t="shared" si="9"/>
        <v>1.0968024683205928</v>
      </c>
      <c r="P242" s="21">
        <v>1627771.0000000081</v>
      </c>
      <c r="Q242" s="19">
        <v>1815288</v>
      </c>
      <c r="R242" s="23">
        <f t="shared" si="11"/>
        <v>1.1151986366632598</v>
      </c>
      <c r="S242" s="19">
        <v>38</v>
      </c>
      <c r="T242" s="19">
        <v>8898631</v>
      </c>
      <c r="U242" s="19">
        <v>981191</v>
      </c>
      <c r="V242" s="19">
        <v>40948452</v>
      </c>
      <c r="W242" s="19">
        <v>4753684</v>
      </c>
      <c r="X242" s="19">
        <v>106</v>
      </c>
      <c r="Y242" s="19">
        <v>94</v>
      </c>
      <c r="Z242" s="80">
        <f t="shared" si="12"/>
        <v>0.8867924528301887</v>
      </c>
      <c r="AA242" s="21">
        <v>9025721</v>
      </c>
      <c r="AB242" s="19">
        <v>8129581</v>
      </c>
      <c r="AC242" s="23">
        <f t="shared" si="13"/>
        <v>0.9007126411286146</v>
      </c>
      <c r="AD242" s="19">
        <v>60881</v>
      </c>
      <c r="AE242" s="21">
        <v>475740</v>
      </c>
      <c r="AF242" s="8">
        <f t="shared" si="8"/>
        <v>188943391</v>
      </c>
    </row>
    <row r="243" spans="1:32" x14ac:dyDescent="0.15">
      <c r="A243" s="14">
        <v>44377</v>
      </c>
      <c r="B243" s="19">
        <v>103235701</v>
      </c>
      <c r="C243" s="19">
        <v>83086</v>
      </c>
      <c r="D243" s="19">
        <v>236053</v>
      </c>
      <c r="E243" s="19">
        <v>29632</v>
      </c>
      <c r="F243" s="19">
        <v>1684270</v>
      </c>
      <c r="G243" s="19">
        <v>773555</v>
      </c>
      <c r="H243" s="23">
        <f t="shared" si="10"/>
        <v>0.45928206285215556</v>
      </c>
      <c r="I243" s="19">
        <v>3374809</v>
      </c>
      <c r="J243" s="19">
        <v>2491085</v>
      </c>
      <c r="K243" s="19">
        <v>11474765</v>
      </c>
      <c r="L243" s="19">
        <v>516291</v>
      </c>
      <c r="M243" s="15">
        <v>4865202</v>
      </c>
      <c r="N243" s="19">
        <v>5038563</v>
      </c>
      <c r="O243" s="20">
        <f t="shared" si="9"/>
        <v>1.035632847310348</v>
      </c>
      <c r="P243" s="21">
        <v>2907626.9999999879</v>
      </c>
      <c r="Q243" s="19">
        <v>1966368</v>
      </c>
      <c r="R243" s="23">
        <f t="shared" si="11"/>
        <v>0.67627931643226868</v>
      </c>
      <c r="S243" s="19">
        <v>12</v>
      </c>
      <c r="T243" s="19">
        <v>8699288</v>
      </c>
      <c r="U243" s="19">
        <v>958937</v>
      </c>
      <c r="V243" s="19">
        <v>44362790</v>
      </c>
      <c r="W243" s="19">
        <v>4732878</v>
      </c>
      <c r="X243" s="19">
        <v>312</v>
      </c>
      <c r="Y243" s="19">
        <v>66</v>
      </c>
      <c r="Z243" s="80">
        <f t="shared" si="12"/>
        <v>0.21153846153846154</v>
      </c>
      <c r="AA243" s="21">
        <v>11037488</v>
      </c>
      <c r="AB243" s="19">
        <v>8143548</v>
      </c>
      <c r="AC243" s="23">
        <f t="shared" si="13"/>
        <v>0.7378080954652001</v>
      </c>
      <c r="AD243" s="19">
        <v>57521</v>
      </c>
      <c r="AE243" s="21">
        <v>586500</v>
      </c>
      <c r="AF243" s="8">
        <f t="shared" si="8"/>
        <v>196761448</v>
      </c>
    </row>
    <row r="244" spans="1:32" x14ac:dyDescent="0.15">
      <c r="A244" s="14">
        <v>44408</v>
      </c>
      <c r="B244" s="19">
        <v>114673264</v>
      </c>
      <c r="C244" s="19">
        <v>91964</v>
      </c>
      <c r="D244" s="19">
        <v>265608</v>
      </c>
      <c r="E244" s="19">
        <v>32290</v>
      </c>
      <c r="F244" s="19">
        <v>1835046</v>
      </c>
      <c r="G244" s="19">
        <v>789611</v>
      </c>
      <c r="H244" s="23">
        <f t="shared" si="10"/>
        <v>0.43029493538581592</v>
      </c>
      <c r="I244" s="19">
        <v>3335575</v>
      </c>
      <c r="J244" s="19">
        <v>2531211</v>
      </c>
      <c r="K244" s="19">
        <v>12973673</v>
      </c>
      <c r="L244" s="19">
        <v>557902</v>
      </c>
      <c r="M244" s="15">
        <v>4683460</v>
      </c>
      <c r="N244" s="19">
        <v>4905905</v>
      </c>
      <c r="O244" s="20">
        <f t="shared" si="9"/>
        <v>1.0474958684391453</v>
      </c>
      <c r="P244" s="21">
        <v>3585703.0000000084</v>
      </c>
      <c r="Q244" s="19">
        <v>3130416</v>
      </c>
      <c r="R244" s="23">
        <f t="shared" si="11"/>
        <v>0.87302713024475054</v>
      </c>
      <c r="S244" s="19">
        <v>36</v>
      </c>
      <c r="T244" s="19">
        <v>8713709</v>
      </c>
      <c r="U244" s="19">
        <v>1016466</v>
      </c>
      <c r="V244" s="19">
        <v>54565652</v>
      </c>
      <c r="W244" s="19">
        <v>5086111</v>
      </c>
      <c r="X244" s="19">
        <v>384</v>
      </c>
      <c r="Y244" s="19">
        <v>82</v>
      </c>
      <c r="Z244" s="80">
        <f t="shared" si="12"/>
        <v>0.21354166666666666</v>
      </c>
      <c r="AA244" s="21">
        <v>8926685</v>
      </c>
      <c r="AB244" s="19">
        <v>8160776</v>
      </c>
      <c r="AC244" s="23">
        <f t="shared" si="13"/>
        <v>0.91420006418956201</v>
      </c>
      <c r="AD244" s="19">
        <v>56822</v>
      </c>
      <c r="AE244" s="21">
        <v>599940</v>
      </c>
      <c r="AF244" s="8">
        <f t="shared" si="8"/>
        <v>221487013</v>
      </c>
    </row>
    <row r="245" spans="1:32" x14ac:dyDescent="0.15">
      <c r="A245" s="14">
        <v>44439</v>
      </c>
      <c r="B245" s="19">
        <v>109228173</v>
      </c>
      <c r="C245" s="19">
        <v>81178</v>
      </c>
      <c r="D245" s="19">
        <v>246234</v>
      </c>
      <c r="E245" s="19">
        <v>31531</v>
      </c>
      <c r="F245" s="19">
        <v>1473483</v>
      </c>
      <c r="G245" s="19">
        <v>749847</v>
      </c>
      <c r="H245" s="23">
        <f t="shared" si="10"/>
        <v>0.50889423223749441</v>
      </c>
      <c r="I245" s="19">
        <v>3140755</v>
      </c>
      <c r="J245" s="19">
        <v>2359456</v>
      </c>
      <c r="K245" s="19">
        <v>12331032</v>
      </c>
      <c r="L245" s="19">
        <v>526879</v>
      </c>
      <c r="M245" s="15">
        <v>4537073</v>
      </c>
      <c r="N245" s="19">
        <v>4548471</v>
      </c>
      <c r="O245" s="20">
        <f t="shared" si="9"/>
        <v>1.0025121923319285</v>
      </c>
      <c r="P245" s="21">
        <v>2890481.0000000042</v>
      </c>
      <c r="Q245" s="19">
        <v>2849208</v>
      </c>
      <c r="R245" s="23">
        <f t="shared" si="11"/>
        <v>0.98572106165029139</v>
      </c>
      <c r="S245" s="19">
        <v>139</v>
      </c>
      <c r="T245" s="19">
        <v>8261882</v>
      </c>
      <c r="U245" s="19">
        <v>972343</v>
      </c>
      <c r="V245" s="19">
        <v>54194900</v>
      </c>
      <c r="W245" s="19">
        <v>4880426</v>
      </c>
      <c r="X245" s="19">
        <v>329</v>
      </c>
      <c r="Y245" s="19">
        <v>60</v>
      </c>
      <c r="Z245" s="80">
        <f t="shared" si="12"/>
        <v>0.18237082066869301</v>
      </c>
      <c r="AA245" s="21">
        <v>11585935</v>
      </c>
      <c r="AB245" s="19">
        <v>7350865</v>
      </c>
      <c r="AC245" s="23">
        <f t="shared" si="13"/>
        <v>0.63446454688378628</v>
      </c>
      <c r="AD245" s="19">
        <v>54020</v>
      </c>
      <c r="AE245" s="21">
        <v>494232</v>
      </c>
      <c r="AF245" s="8">
        <f t="shared" si="8"/>
        <v>212301631</v>
      </c>
    </row>
    <row r="246" spans="1:32" x14ac:dyDescent="0.15">
      <c r="A246" s="14">
        <v>44469</v>
      </c>
      <c r="B246" s="19">
        <v>93254885</v>
      </c>
      <c r="C246" s="19">
        <v>73320</v>
      </c>
      <c r="D246" s="19">
        <v>182958</v>
      </c>
      <c r="E246" s="19">
        <v>26185</v>
      </c>
      <c r="F246" s="19">
        <v>2084532</v>
      </c>
      <c r="G246" s="19">
        <v>729666</v>
      </c>
      <c r="H246" s="23">
        <f t="shared" si="10"/>
        <v>0.35003828197408338</v>
      </c>
      <c r="I246" s="19">
        <v>2864857</v>
      </c>
      <c r="J246" s="19">
        <v>2123121</v>
      </c>
      <c r="K246" s="19">
        <v>10672622</v>
      </c>
      <c r="L246" s="19">
        <v>476633</v>
      </c>
      <c r="M246" s="19">
        <v>4598885</v>
      </c>
      <c r="N246" s="19">
        <v>4064633</v>
      </c>
      <c r="O246" s="20">
        <f t="shared" si="9"/>
        <v>0.88383010229653491</v>
      </c>
      <c r="P246" s="21">
        <v>2689527.9999999958</v>
      </c>
      <c r="Q246" s="19">
        <v>3352320</v>
      </c>
      <c r="R246" s="23">
        <f t="shared" si="11"/>
        <v>1.2464343185867577</v>
      </c>
      <c r="S246" s="19">
        <v>24</v>
      </c>
      <c r="T246" s="19">
        <v>7529360</v>
      </c>
      <c r="U246" s="19">
        <v>851526</v>
      </c>
      <c r="V246" s="19">
        <v>45287830</v>
      </c>
      <c r="W246" s="19">
        <v>4267008</v>
      </c>
      <c r="X246" s="19">
        <v>275</v>
      </c>
      <c r="Y246" s="19">
        <v>89</v>
      </c>
      <c r="Z246" s="80">
        <f t="shared" si="12"/>
        <v>0.32363636363636361</v>
      </c>
      <c r="AA246" s="21">
        <v>11709236</v>
      </c>
      <c r="AB246" s="19">
        <v>6765382</v>
      </c>
      <c r="AC246" s="23">
        <f t="shared" si="13"/>
        <v>0.57778167593513363</v>
      </c>
      <c r="AD246" s="19">
        <v>50445</v>
      </c>
      <c r="AE246" s="21">
        <v>606756</v>
      </c>
      <c r="AF246" s="8">
        <f t="shared" si="8"/>
        <v>183179620</v>
      </c>
    </row>
    <row r="247" spans="1:32" x14ac:dyDescent="0.15">
      <c r="A247" s="14">
        <v>44500</v>
      </c>
      <c r="B247" s="19">
        <v>99532010</v>
      </c>
      <c r="C247" s="19">
        <v>85557</v>
      </c>
      <c r="D247" s="19">
        <v>204107</v>
      </c>
      <c r="E247" s="19">
        <v>39141</v>
      </c>
      <c r="F247" s="19">
        <v>2570748</v>
      </c>
      <c r="G247" s="19">
        <v>802782</v>
      </c>
      <c r="H247" s="23">
        <f t="shared" si="10"/>
        <v>0.31227564895509013</v>
      </c>
      <c r="I247" s="19">
        <v>3343570</v>
      </c>
      <c r="J247" s="19">
        <v>2438013</v>
      </c>
      <c r="K247" s="19">
        <v>11391147</v>
      </c>
      <c r="L247" s="19">
        <v>516050</v>
      </c>
      <c r="M247" s="19">
        <v>5290864</v>
      </c>
      <c r="N247" s="19">
        <v>4578162</v>
      </c>
      <c r="O247" s="20">
        <f t="shared" si="9"/>
        <v>0.86529572485703654</v>
      </c>
      <c r="P247" s="21">
        <v>2462317.0000000084</v>
      </c>
      <c r="Q247" s="19">
        <v>2806356</v>
      </c>
      <c r="R247" s="23">
        <f t="shared" si="11"/>
        <v>1.1397216524111196</v>
      </c>
      <c r="S247" s="19">
        <v>93</v>
      </c>
      <c r="T247" s="19">
        <v>8406433</v>
      </c>
      <c r="U247" s="19">
        <v>936811</v>
      </c>
      <c r="V247" s="19">
        <v>46443190</v>
      </c>
      <c r="W247" s="19">
        <v>4691522</v>
      </c>
      <c r="X247" s="19">
        <v>229</v>
      </c>
      <c r="Y247" s="19">
        <v>200</v>
      </c>
      <c r="Z247" s="80">
        <f t="shared" si="12"/>
        <v>0.8733624454148472</v>
      </c>
      <c r="AA247" s="21">
        <v>12591565</v>
      </c>
      <c r="AB247" s="19">
        <v>8122348</v>
      </c>
      <c r="AC247" s="23">
        <f t="shared" si="13"/>
        <v>0.64506262724292018</v>
      </c>
      <c r="AD247" s="19">
        <v>50763</v>
      </c>
      <c r="AE247" s="21">
        <v>494436</v>
      </c>
      <c r="AF247" s="8">
        <f t="shared" si="8"/>
        <v>194882691</v>
      </c>
    </row>
    <row r="248" spans="1:32" x14ac:dyDescent="0.15">
      <c r="A248" s="14">
        <v>44530</v>
      </c>
      <c r="B248" s="19">
        <v>79073018</v>
      </c>
      <c r="C248" s="19">
        <v>70606</v>
      </c>
      <c r="D248" s="19">
        <v>155316</v>
      </c>
      <c r="E248" s="19">
        <v>31913</v>
      </c>
      <c r="F248" s="19">
        <v>2451384</v>
      </c>
      <c r="G248" s="19">
        <v>683789</v>
      </c>
      <c r="H248" s="23">
        <f t="shared" si="10"/>
        <v>0.27893997839587759</v>
      </c>
      <c r="I248" s="19">
        <v>2870332</v>
      </c>
      <c r="J248" s="19">
        <v>2078579</v>
      </c>
      <c r="K248" s="19">
        <v>9218352</v>
      </c>
      <c r="L248" s="19">
        <v>430307</v>
      </c>
      <c r="M248" s="19">
        <v>4949224</v>
      </c>
      <c r="N248" s="19">
        <v>3860215</v>
      </c>
      <c r="O248" s="20">
        <f t="shared" si="9"/>
        <v>0.77996368723662535</v>
      </c>
      <c r="P248" s="21">
        <v>2202705.9999999958</v>
      </c>
      <c r="Q248" s="19">
        <v>2273328</v>
      </c>
      <c r="R248" s="23">
        <f t="shared" si="11"/>
        <v>1.0320614734785325</v>
      </c>
      <c r="S248" s="19">
        <v>41</v>
      </c>
      <c r="T248" s="19">
        <v>7152846</v>
      </c>
      <c r="U248" s="19">
        <v>797456</v>
      </c>
      <c r="V248" s="19">
        <v>36196038</v>
      </c>
      <c r="W248" s="19">
        <v>3882753</v>
      </c>
      <c r="X248" s="19">
        <v>302</v>
      </c>
      <c r="Y248" s="19">
        <v>83</v>
      </c>
      <c r="Z248" s="80">
        <f t="shared" si="12"/>
        <v>0.27483443708609273</v>
      </c>
      <c r="AA248" s="21">
        <v>10375504</v>
      </c>
      <c r="AB248" s="19">
        <v>7110511</v>
      </c>
      <c r="AC248" s="23">
        <f t="shared" si="13"/>
        <v>0.68531716627934414</v>
      </c>
      <c r="AD248" s="19">
        <v>48522</v>
      </c>
      <c r="AE248" s="21">
        <v>386340</v>
      </c>
      <c r="AF248" s="8">
        <f t="shared" si="8"/>
        <v>156320345</v>
      </c>
    </row>
    <row r="249" spans="1:32" x14ac:dyDescent="0.15">
      <c r="A249" s="14">
        <v>44561</v>
      </c>
      <c r="B249" s="19">
        <v>58225287</v>
      </c>
      <c r="C249" s="19">
        <v>55838</v>
      </c>
      <c r="D249" s="19">
        <v>125436.99999999999</v>
      </c>
      <c r="E249" s="19">
        <v>23621</v>
      </c>
      <c r="F249" s="19">
        <v>1098533</v>
      </c>
      <c r="G249" s="19">
        <v>645861</v>
      </c>
      <c r="H249" s="23">
        <f t="shared" si="10"/>
        <v>0.58793044906252245</v>
      </c>
      <c r="I249" s="19">
        <v>2284091.9999999995</v>
      </c>
      <c r="J249" s="19">
        <v>1637356.9999999995</v>
      </c>
      <c r="K249" s="19">
        <v>7080406.9999999981</v>
      </c>
      <c r="L249" s="19">
        <v>328827.99999999994</v>
      </c>
      <c r="M249" s="19">
        <v>5228444</v>
      </c>
      <c r="N249" s="19">
        <v>2917394</v>
      </c>
      <c r="O249" s="20">
        <f t="shared" si="9"/>
        <v>0.55798512903647812</v>
      </c>
      <c r="P249" s="21">
        <v>2448453</v>
      </c>
      <c r="Q249" s="19">
        <v>2002296</v>
      </c>
      <c r="R249" s="23">
        <f t="shared" si="11"/>
        <v>0.81778004315377917</v>
      </c>
      <c r="S249" s="19">
        <v>56</v>
      </c>
      <c r="T249" s="19">
        <v>5616948</v>
      </c>
      <c r="U249" s="19">
        <v>586832</v>
      </c>
      <c r="V249" s="19">
        <v>25991651.999999985</v>
      </c>
      <c r="W249" s="19">
        <v>2931369</v>
      </c>
      <c r="X249" s="19">
        <v>258</v>
      </c>
      <c r="Y249" s="19">
        <v>153</v>
      </c>
      <c r="Z249" s="80">
        <f t="shared" si="12"/>
        <v>0.59302325581395354</v>
      </c>
      <c r="AA249" s="21">
        <v>10357778</v>
      </c>
      <c r="AB249" s="19">
        <v>5477428</v>
      </c>
      <c r="AC249" s="23">
        <f t="shared" si="13"/>
        <v>0.52882268764594109</v>
      </c>
      <c r="AD249" s="19">
        <v>43282.999999999993</v>
      </c>
      <c r="AE249" s="21">
        <v>328956</v>
      </c>
      <c r="AF249" s="8">
        <f t="shared" si="8"/>
        <v>116303094.99999999</v>
      </c>
    </row>
    <row r="250" spans="1:32" x14ac:dyDescent="0.15">
      <c r="A250" s="14">
        <v>44592</v>
      </c>
      <c r="B250" s="19">
        <v>79109748</v>
      </c>
      <c r="C250" s="19">
        <v>77703</v>
      </c>
      <c r="D250" s="19">
        <v>143096</v>
      </c>
      <c r="E250" s="19">
        <v>19921</v>
      </c>
      <c r="F250" s="19">
        <v>2017647</v>
      </c>
      <c r="G250" s="19">
        <v>797577</v>
      </c>
      <c r="H250" s="23">
        <f t="shared" si="10"/>
        <v>0.39530056546065789</v>
      </c>
      <c r="I250" s="19">
        <v>3032825</v>
      </c>
      <c r="J250" s="19">
        <v>2324753</v>
      </c>
      <c r="K250" s="19">
        <v>10110094</v>
      </c>
      <c r="L250" s="19">
        <v>459633</v>
      </c>
      <c r="M250" s="19">
        <v>4863742</v>
      </c>
      <c r="N250" s="19">
        <v>4016069</v>
      </c>
      <c r="O250" s="20">
        <f t="shared" si="9"/>
        <v>0.82571587884390252</v>
      </c>
      <c r="P250" s="21">
        <v>1521174.0000000121</v>
      </c>
      <c r="Q250" s="19">
        <v>1917600</v>
      </c>
      <c r="R250" s="23">
        <f t="shared" si="11"/>
        <v>1.2606052956466418</v>
      </c>
      <c r="S250" s="19">
        <v>77</v>
      </c>
      <c r="T250" s="19">
        <v>7246943</v>
      </c>
      <c r="U250" s="19">
        <v>856089</v>
      </c>
      <c r="V250" s="19">
        <v>32116574</v>
      </c>
      <c r="W250" s="19">
        <v>4186522</v>
      </c>
      <c r="X250" s="19">
        <v>224</v>
      </c>
      <c r="Y250" s="19">
        <v>31</v>
      </c>
      <c r="Z250" s="80">
        <f t="shared" si="12"/>
        <v>0.13839285714285715</v>
      </c>
      <c r="AA250" s="21">
        <v>11359772</v>
      </c>
      <c r="AB250" s="19">
        <v>6724405</v>
      </c>
      <c r="AC250" s="23">
        <f t="shared" si="13"/>
        <v>0.59194894052451053</v>
      </c>
      <c r="AD250" s="19">
        <v>41003</v>
      </c>
      <c r="AE250" s="21">
        <v>350388</v>
      </c>
      <c r="AF250" s="8">
        <f t="shared" si="8"/>
        <v>153531051</v>
      </c>
    </row>
    <row r="251" spans="1:32" x14ac:dyDescent="0.15">
      <c r="A251" s="14">
        <v>44620</v>
      </c>
      <c r="B251" s="19">
        <v>67595580</v>
      </c>
      <c r="C251" s="19">
        <v>64403</v>
      </c>
      <c r="D251" s="19">
        <v>175743</v>
      </c>
      <c r="E251" s="19">
        <v>27332</v>
      </c>
      <c r="F251" s="19">
        <v>1469649</v>
      </c>
      <c r="G251" s="19">
        <v>598080</v>
      </c>
      <c r="H251" s="23">
        <f t="shared" si="10"/>
        <v>0.40695431358099793</v>
      </c>
      <c r="I251" s="19">
        <v>2624768</v>
      </c>
      <c r="J251" s="19">
        <v>2004210</v>
      </c>
      <c r="K251" s="19">
        <v>8080677</v>
      </c>
      <c r="L251" s="19">
        <v>381591</v>
      </c>
      <c r="M251" s="19">
        <v>4450051</v>
      </c>
      <c r="N251" s="19">
        <v>3515508</v>
      </c>
      <c r="O251" s="20">
        <f t="shared" si="9"/>
        <v>0.78999274390338448</v>
      </c>
      <c r="P251" s="21">
        <v>2587869.9999999958</v>
      </c>
      <c r="Q251" s="19">
        <v>1792896</v>
      </c>
      <c r="R251" s="23">
        <f t="shared" si="11"/>
        <v>0.69280759852697504</v>
      </c>
      <c r="S251" s="19">
        <v>21</v>
      </c>
      <c r="T251" s="19">
        <v>6685666</v>
      </c>
      <c r="U251" s="19">
        <v>737138</v>
      </c>
      <c r="V251" s="19">
        <v>28800970</v>
      </c>
      <c r="W251" s="19">
        <v>3620585</v>
      </c>
      <c r="X251" s="19">
        <v>248</v>
      </c>
      <c r="Y251" s="19">
        <v>45</v>
      </c>
      <c r="Z251" s="80">
        <f t="shared" si="12"/>
        <v>0.18145161290322581</v>
      </c>
      <c r="AA251" s="21">
        <v>9402121</v>
      </c>
      <c r="AB251" s="19">
        <v>6485380</v>
      </c>
      <c r="AC251" s="23">
        <f t="shared" si="13"/>
        <v>0.68977840212862607</v>
      </c>
      <c r="AD251" s="19">
        <v>47499</v>
      </c>
      <c r="AE251" s="21">
        <v>312048</v>
      </c>
      <c r="AF251" s="8">
        <f t="shared" si="8"/>
        <v>133550140</v>
      </c>
    </row>
    <row r="252" spans="1:32" x14ac:dyDescent="0.15">
      <c r="A252" s="14">
        <v>44651</v>
      </c>
      <c r="B252" s="19">
        <v>89462401</v>
      </c>
      <c r="C252" s="19">
        <v>82746</v>
      </c>
      <c r="D252" s="19">
        <v>192298</v>
      </c>
      <c r="E252" s="19">
        <v>30782</v>
      </c>
      <c r="F252" s="19">
        <v>1915640</v>
      </c>
      <c r="G252" s="19">
        <v>775767</v>
      </c>
      <c r="H252" s="23">
        <f t="shared" si="10"/>
        <v>0.40496492033993858</v>
      </c>
      <c r="I252" s="19">
        <v>3427124</v>
      </c>
      <c r="J252" s="19">
        <v>2587019</v>
      </c>
      <c r="K252" s="19">
        <v>10521523</v>
      </c>
      <c r="L252" s="19">
        <v>505390</v>
      </c>
      <c r="M252" s="19">
        <v>4687512</v>
      </c>
      <c r="N252" s="19">
        <v>4674405</v>
      </c>
      <c r="O252" s="20">
        <f t="shared" si="9"/>
        <v>0.99720384715815125</v>
      </c>
      <c r="P252" s="21">
        <v>3230697</v>
      </c>
      <c r="Q252" s="19">
        <v>2821596</v>
      </c>
      <c r="R252" s="23">
        <f t="shared" si="11"/>
        <v>0.87337066892995541</v>
      </c>
      <c r="S252" s="19">
        <v>145</v>
      </c>
      <c r="T252" s="19">
        <v>8871311</v>
      </c>
      <c r="U252" s="19">
        <v>961802</v>
      </c>
      <c r="V252" s="19">
        <v>38625835</v>
      </c>
      <c r="W252" s="19">
        <v>4715609</v>
      </c>
      <c r="X252" s="19">
        <v>380.00000000000006</v>
      </c>
      <c r="Y252" s="19">
        <v>85</v>
      </c>
      <c r="Z252" s="80">
        <f t="shared" si="12"/>
        <v>0.22368421052631576</v>
      </c>
      <c r="AA252" s="21">
        <v>11620355</v>
      </c>
      <c r="AB252" s="19">
        <v>8534201</v>
      </c>
      <c r="AC252" s="23">
        <f t="shared" si="13"/>
        <v>0.73441826863292903</v>
      </c>
      <c r="AD252" s="19">
        <v>55391</v>
      </c>
      <c r="AE252" s="21">
        <v>467388</v>
      </c>
      <c r="AF252" s="8">
        <f t="shared" si="8"/>
        <v>177312818</v>
      </c>
    </row>
    <row r="253" spans="1:32" x14ac:dyDescent="0.15">
      <c r="A253" s="14">
        <v>44681</v>
      </c>
      <c r="B253" s="19">
        <v>92379072</v>
      </c>
      <c r="C253" s="19">
        <v>77353</v>
      </c>
      <c r="D253" s="19">
        <v>208264</v>
      </c>
      <c r="E253" s="19">
        <v>32280</v>
      </c>
      <c r="F253" s="19">
        <v>1912268</v>
      </c>
      <c r="G253" s="19">
        <v>879151</v>
      </c>
      <c r="H253" s="23">
        <f t="shared" si="10"/>
        <v>0.45974256746439307</v>
      </c>
      <c r="I253" s="19">
        <v>3417923</v>
      </c>
      <c r="J253" s="19">
        <v>2590553</v>
      </c>
      <c r="K253" s="19">
        <v>10515165</v>
      </c>
      <c r="L253" s="19">
        <v>491731</v>
      </c>
      <c r="M253" s="19">
        <v>5144119</v>
      </c>
      <c r="N253" s="19">
        <v>4696302</v>
      </c>
      <c r="O253" s="20">
        <f t="shared" si="9"/>
        <v>0.91294583192962686</v>
      </c>
      <c r="P253" s="21">
        <v>3010722</v>
      </c>
      <c r="Q253" s="19">
        <v>2727612</v>
      </c>
      <c r="R253" s="23">
        <f t="shared" si="11"/>
        <v>0.90596607723994449</v>
      </c>
      <c r="S253" s="19">
        <v>32</v>
      </c>
      <c r="T253" s="19">
        <v>8771859</v>
      </c>
      <c r="U253" s="19">
        <v>948068</v>
      </c>
      <c r="V253" s="19">
        <v>40756294</v>
      </c>
      <c r="W253" s="19">
        <v>4759999</v>
      </c>
      <c r="X253" s="19">
        <v>418.99999999999994</v>
      </c>
      <c r="Y253" s="19">
        <v>107</v>
      </c>
      <c r="Z253" s="80">
        <f t="shared" si="12"/>
        <v>0.25536992840095468</v>
      </c>
      <c r="AA253" s="21">
        <v>10221254</v>
      </c>
      <c r="AB253" s="19">
        <v>8467958</v>
      </c>
      <c r="AC253" s="23">
        <f t="shared" si="13"/>
        <v>0.82846566575881986</v>
      </c>
      <c r="AD253" s="19">
        <v>50091</v>
      </c>
      <c r="AE253" s="21">
        <v>471396</v>
      </c>
      <c r="AF253" s="8">
        <f t="shared" si="8"/>
        <v>182241210</v>
      </c>
    </row>
    <row r="254" spans="1:32" x14ac:dyDescent="0.15">
      <c r="A254" s="14">
        <v>44712</v>
      </c>
      <c r="B254" s="19">
        <v>107485711</v>
      </c>
      <c r="C254" s="19">
        <v>90232</v>
      </c>
      <c r="D254" s="19">
        <v>253840</v>
      </c>
      <c r="E254" s="19">
        <v>39366</v>
      </c>
      <c r="F254" s="19">
        <v>2097813</v>
      </c>
      <c r="G254" s="19">
        <v>1043379</v>
      </c>
      <c r="H254" s="23">
        <f t="shared" si="10"/>
        <v>0.49736511309635323</v>
      </c>
      <c r="I254" s="19">
        <v>3851640</v>
      </c>
      <c r="J254" s="19">
        <v>2878821</v>
      </c>
      <c r="K254" s="19">
        <v>11997351</v>
      </c>
      <c r="L254" s="19">
        <v>558236</v>
      </c>
      <c r="M254" s="19">
        <v>4655112</v>
      </c>
      <c r="N254" s="19">
        <v>5355551</v>
      </c>
      <c r="O254" s="20">
        <f t="shared" si="9"/>
        <v>1.1504666267965196</v>
      </c>
      <c r="P254" s="21">
        <v>3296469</v>
      </c>
      <c r="Q254" s="19">
        <v>2962908</v>
      </c>
      <c r="R254" s="23">
        <f t="shared" si="11"/>
        <v>0.89881263861422633</v>
      </c>
      <c r="S254" s="19">
        <v>63</v>
      </c>
      <c r="T254" s="19">
        <v>10018632</v>
      </c>
      <c r="U254" s="19">
        <v>1110297</v>
      </c>
      <c r="V254" s="19">
        <v>47899809</v>
      </c>
      <c r="W254" s="19">
        <v>5409537</v>
      </c>
      <c r="X254" s="19">
        <v>466</v>
      </c>
      <c r="Y254" s="19">
        <v>57</v>
      </c>
      <c r="Z254" s="80">
        <f t="shared" si="12"/>
        <v>0.12231759656652361</v>
      </c>
      <c r="AA254" s="21">
        <v>10940395</v>
      </c>
      <c r="AB254" s="19">
        <v>9744745</v>
      </c>
      <c r="AC254" s="23">
        <f t="shared" si="13"/>
        <v>0.89071235544968896</v>
      </c>
      <c r="AD254" s="19">
        <v>58348</v>
      </c>
      <c r="AE254" s="21">
        <v>487236</v>
      </c>
      <c r="AF254" s="8">
        <f t="shared" si="8"/>
        <v>211245759</v>
      </c>
    </row>
    <row r="255" spans="1:32" x14ac:dyDescent="0.15">
      <c r="A255" s="14">
        <v>44742</v>
      </c>
      <c r="B255" s="19">
        <v>97702029</v>
      </c>
      <c r="C255" s="19">
        <v>85544</v>
      </c>
      <c r="D255" s="19">
        <v>218139</v>
      </c>
      <c r="E255" s="19">
        <v>33113</v>
      </c>
      <c r="F255" s="19">
        <v>1908877</v>
      </c>
      <c r="G255" s="19">
        <v>914775</v>
      </c>
      <c r="H255" s="23">
        <f t="shared" si="10"/>
        <v>0.47922155277684209</v>
      </c>
      <c r="I255" s="19">
        <v>3305868</v>
      </c>
      <c r="J255" s="19">
        <v>2399683</v>
      </c>
      <c r="K255" s="19">
        <v>10863305</v>
      </c>
      <c r="L255" s="19">
        <v>465356</v>
      </c>
      <c r="M255" s="19">
        <v>4906792</v>
      </c>
      <c r="N255" s="19">
        <v>4490223</v>
      </c>
      <c r="O255" s="20">
        <f t="shared" si="9"/>
        <v>0.91510359517990569</v>
      </c>
      <c r="P255" s="21">
        <v>2573606.0000000042</v>
      </c>
      <c r="Q255" s="19">
        <v>3056748</v>
      </c>
      <c r="R255" s="23">
        <f t="shared" si="11"/>
        <v>1.1877295903102476</v>
      </c>
      <c r="S255" s="19">
        <v>117</v>
      </c>
      <c r="T255" s="19">
        <v>8844902</v>
      </c>
      <c r="U255" s="19">
        <v>952669</v>
      </c>
      <c r="V255" s="19">
        <v>44633969</v>
      </c>
      <c r="W255" s="19">
        <v>4678127</v>
      </c>
      <c r="X255" s="19">
        <v>466</v>
      </c>
      <c r="Y255" s="19">
        <v>125</v>
      </c>
      <c r="Z255" s="80">
        <f t="shared" si="12"/>
        <v>0.26824034334763946</v>
      </c>
      <c r="AA255" s="21">
        <v>12337393</v>
      </c>
      <c r="AB255" s="19">
        <v>8692068</v>
      </c>
      <c r="AC255" s="23">
        <f t="shared" si="13"/>
        <v>0.70453036553184289</v>
      </c>
      <c r="AD255" s="19">
        <v>52112</v>
      </c>
      <c r="AE255" s="21">
        <v>472404</v>
      </c>
      <c r="AF255" s="8">
        <f t="shared" si="8"/>
        <v>191861276</v>
      </c>
    </row>
    <row r="256" spans="1:32" x14ac:dyDescent="0.15">
      <c r="A256" s="14">
        <v>44773</v>
      </c>
      <c r="B256" s="66">
        <v>103129448</v>
      </c>
      <c r="C256" s="66">
        <v>87859</v>
      </c>
      <c r="D256" s="66">
        <v>213137</v>
      </c>
      <c r="E256" s="66">
        <v>32849</v>
      </c>
      <c r="F256" s="66">
        <v>1618414</v>
      </c>
      <c r="G256" s="66">
        <v>863124</v>
      </c>
      <c r="H256" s="23">
        <f t="shared" si="10"/>
        <v>0.53331471428200694</v>
      </c>
      <c r="I256" s="66">
        <v>3218895</v>
      </c>
      <c r="J256" s="66">
        <v>2401928</v>
      </c>
      <c r="K256" s="66">
        <v>11380436</v>
      </c>
      <c r="L256" s="66">
        <v>480311</v>
      </c>
      <c r="M256" s="66">
        <v>4662638</v>
      </c>
      <c r="N256" s="66">
        <v>4378778</v>
      </c>
      <c r="O256" s="20">
        <f t="shared" si="9"/>
        <v>0.93912030056804752</v>
      </c>
      <c r="P256" s="21">
        <v>2746735.0000000084</v>
      </c>
      <c r="Q256" s="66">
        <v>2571708</v>
      </c>
      <c r="R256" s="23">
        <f t="shared" si="11"/>
        <v>0.93627816298259281</v>
      </c>
      <c r="S256" s="66">
        <v>94</v>
      </c>
      <c r="T256" s="66">
        <v>8560311</v>
      </c>
      <c r="U256" s="66">
        <v>943334</v>
      </c>
      <c r="V256" s="66">
        <v>48549831</v>
      </c>
      <c r="W256" s="66">
        <v>4642195</v>
      </c>
      <c r="X256" s="66">
        <v>474.99999999999994</v>
      </c>
      <c r="Y256" s="66">
        <v>4</v>
      </c>
      <c r="Z256" s="80">
        <f t="shared" si="12"/>
        <v>8.4210526315789489E-3</v>
      </c>
      <c r="AA256" s="21">
        <v>10548629</v>
      </c>
      <c r="AB256" s="66">
        <v>8333075</v>
      </c>
      <c r="AC256" s="23">
        <f t="shared" si="13"/>
        <v>0.78996758725707383</v>
      </c>
      <c r="AD256" s="66">
        <v>54122</v>
      </c>
      <c r="AE256" s="21">
        <v>458040</v>
      </c>
      <c r="AF256" s="8">
        <f t="shared" si="8"/>
        <v>200299479</v>
      </c>
    </row>
    <row r="257" spans="1:32" x14ac:dyDescent="0.15">
      <c r="A257" s="14">
        <v>44804</v>
      </c>
      <c r="B257" s="66">
        <v>114208010</v>
      </c>
      <c r="C257" s="66">
        <v>84128</v>
      </c>
      <c r="D257" s="66">
        <v>244429</v>
      </c>
      <c r="E257" s="66">
        <v>34431</v>
      </c>
      <c r="F257" s="66">
        <v>1879305</v>
      </c>
      <c r="G257" s="66">
        <v>732936</v>
      </c>
      <c r="H257" s="23">
        <f t="shared" si="10"/>
        <v>0.39000375138681587</v>
      </c>
      <c r="I257" s="66">
        <v>3242283</v>
      </c>
      <c r="J257" s="66">
        <v>2483787</v>
      </c>
      <c r="K257" s="66">
        <v>12366169</v>
      </c>
      <c r="L257" s="66">
        <v>511244</v>
      </c>
      <c r="M257" s="67">
        <v>4606982</v>
      </c>
      <c r="N257" s="66">
        <v>4571971</v>
      </c>
      <c r="O257" s="20">
        <f>N257/M257</f>
        <v>0.99240044784199288</v>
      </c>
      <c r="P257" s="21">
        <v>2848440</v>
      </c>
      <c r="Q257" s="66">
        <v>2856000</v>
      </c>
      <c r="R257" s="23">
        <f t="shared" si="11"/>
        <v>1.0026540843409024</v>
      </c>
      <c r="S257" s="66">
        <v>548</v>
      </c>
      <c r="T257" s="66">
        <v>8729867</v>
      </c>
      <c r="U257" s="66">
        <v>999909</v>
      </c>
      <c r="V257" s="66">
        <v>56830275</v>
      </c>
      <c r="W257" s="66">
        <v>5058245</v>
      </c>
      <c r="X257" s="66">
        <v>590</v>
      </c>
      <c r="Y257" s="66">
        <v>74</v>
      </c>
      <c r="Z257" s="80">
        <f t="shared" si="12"/>
        <v>0.12542372881355932</v>
      </c>
      <c r="AA257" s="21">
        <v>11453032</v>
      </c>
      <c r="AB257" s="66">
        <v>8041481</v>
      </c>
      <c r="AC257" s="23">
        <f t="shared" si="13"/>
        <v>0.70212682545547767</v>
      </c>
      <c r="AD257" s="66">
        <v>51168</v>
      </c>
      <c r="AE257" s="21">
        <v>497664</v>
      </c>
      <c r="AF257" s="8">
        <f t="shared" si="8"/>
        <v>221544619</v>
      </c>
    </row>
    <row r="258" spans="1:32" x14ac:dyDescent="0.15">
      <c r="A258" s="14">
        <v>44834</v>
      </c>
      <c r="B258" s="66">
        <v>97884685</v>
      </c>
      <c r="C258" s="66">
        <v>74232</v>
      </c>
      <c r="D258" s="66">
        <v>206230</v>
      </c>
      <c r="E258" s="66">
        <v>30347</v>
      </c>
      <c r="F258" s="66">
        <v>1857968</v>
      </c>
      <c r="G258" s="66">
        <v>771386</v>
      </c>
      <c r="H258" s="23">
        <f t="shared" si="10"/>
        <v>0.41517722587256617</v>
      </c>
      <c r="I258" s="66">
        <v>2896992</v>
      </c>
      <c r="J258" s="66">
        <v>2184240</v>
      </c>
      <c r="K258" s="66">
        <v>10850134</v>
      </c>
      <c r="L258" s="66">
        <v>452300</v>
      </c>
      <c r="M258" s="67">
        <v>4558919</v>
      </c>
      <c r="N258" s="66">
        <v>3994665</v>
      </c>
      <c r="O258" s="20">
        <f t="shared" ref="O258:O269" si="14">N258/M258</f>
        <v>0.87623074680642499</v>
      </c>
      <c r="P258" s="21">
        <v>2956932</v>
      </c>
      <c r="Q258" s="66">
        <v>2990304</v>
      </c>
      <c r="R258" s="23">
        <f t="shared" si="11"/>
        <v>1.0112860221337521</v>
      </c>
      <c r="S258" s="66">
        <v>44</v>
      </c>
      <c r="T258" s="66">
        <v>7702368</v>
      </c>
      <c r="U258" s="66">
        <v>862942</v>
      </c>
      <c r="V258" s="66">
        <v>48952073</v>
      </c>
      <c r="W258" s="66">
        <v>4379695</v>
      </c>
      <c r="X258" s="66">
        <v>368</v>
      </c>
      <c r="Y258" s="66">
        <v>142</v>
      </c>
      <c r="Z258" s="80">
        <f t="shared" si="12"/>
        <v>0.3858695652173913</v>
      </c>
      <c r="AA258" s="21">
        <v>11740909</v>
      </c>
      <c r="AB258" s="66">
        <v>7426262</v>
      </c>
      <c r="AC258" s="23">
        <f t="shared" si="13"/>
        <v>0.63251167349989679</v>
      </c>
      <c r="AD258" s="66">
        <v>45764</v>
      </c>
      <c r="AE258" s="21">
        <v>497832</v>
      </c>
      <c r="AF258" s="8">
        <f t="shared" si="8"/>
        <v>192202637</v>
      </c>
    </row>
    <row r="259" spans="1:32" x14ac:dyDescent="0.15">
      <c r="A259" s="14">
        <v>44865</v>
      </c>
      <c r="B259" s="66">
        <v>99524814</v>
      </c>
      <c r="C259" s="66">
        <v>85191</v>
      </c>
      <c r="D259" s="66">
        <v>208958</v>
      </c>
      <c r="E259" s="66">
        <v>30590</v>
      </c>
      <c r="F259" s="66">
        <v>1892506</v>
      </c>
      <c r="G259" s="66">
        <v>844946</v>
      </c>
      <c r="H259" s="23">
        <f t="shared" si="10"/>
        <v>0.44646939032161587</v>
      </c>
      <c r="I259" s="66">
        <v>3307231</v>
      </c>
      <c r="J259" s="66">
        <v>2395074</v>
      </c>
      <c r="K259" s="66">
        <v>11196579</v>
      </c>
      <c r="L259" s="66">
        <v>484596</v>
      </c>
      <c r="M259" s="67">
        <v>5149829</v>
      </c>
      <c r="N259" s="66">
        <v>4394201</v>
      </c>
      <c r="O259" s="20">
        <f t="shared" si="14"/>
        <v>0.85327124454035275</v>
      </c>
      <c r="P259" s="21">
        <v>2923872</v>
      </c>
      <c r="Q259" s="66">
        <v>2650944</v>
      </c>
      <c r="R259" s="23">
        <f t="shared" si="11"/>
        <v>0.9066552844994582</v>
      </c>
      <c r="S259" s="66">
        <v>80</v>
      </c>
      <c r="T259" s="66">
        <v>8239603</v>
      </c>
      <c r="U259" s="66">
        <v>888478</v>
      </c>
      <c r="V259" s="66">
        <v>48700824</v>
      </c>
      <c r="W259" s="66">
        <v>4622122</v>
      </c>
      <c r="X259" s="66">
        <v>390</v>
      </c>
      <c r="Y259" s="66">
        <v>96</v>
      </c>
      <c r="Z259" s="80">
        <f t="shared" si="12"/>
        <v>0.24615384615384617</v>
      </c>
      <c r="AA259" s="21">
        <v>10611252</v>
      </c>
      <c r="AB259" s="66">
        <v>8366861</v>
      </c>
      <c r="AC259" s="23">
        <f t="shared" si="13"/>
        <v>0.7884895203695097</v>
      </c>
      <c r="AD259" s="66">
        <v>50745</v>
      </c>
      <c r="AE259" s="21">
        <v>436248</v>
      </c>
      <c r="AF259" s="8">
        <f t="shared" si="8"/>
        <v>196428181</v>
      </c>
    </row>
    <row r="260" spans="1:32" x14ac:dyDescent="0.15">
      <c r="A260" s="14">
        <v>44895</v>
      </c>
      <c r="B260" s="66">
        <v>68734671</v>
      </c>
      <c r="C260" s="66">
        <v>63337</v>
      </c>
      <c r="D260" s="66">
        <v>167505</v>
      </c>
      <c r="E260" s="66">
        <v>31446</v>
      </c>
      <c r="F260" s="66">
        <v>1591839</v>
      </c>
      <c r="G260" s="66">
        <v>659309</v>
      </c>
      <c r="H260" s="23">
        <f t="shared" si="10"/>
        <v>0.41418070546079094</v>
      </c>
      <c r="I260" s="66">
        <v>2536811</v>
      </c>
      <c r="J260" s="66">
        <v>1762028</v>
      </c>
      <c r="K260" s="66">
        <v>7812825</v>
      </c>
      <c r="L260" s="66">
        <v>345993</v>
      </c>
      <c r="M260" s="67">
        <v>4842891</v>
      </c>
      <c r="N260" s="66">
        <v>3217985</v>
      </c>
      <c r="O260" s="20">
        <f t="shared" si="14"/>
        <v>0.66447603301416447</v>
      </c>
      <c r="P260" s="21">
        <v>2855724</v>
      </c>
      <c r="Q260" s="66">
        <v>2265000</v>
      </c>
      <c r="R260" s="23">
        <f t="shared" si="11"/>
        <v>0.79314387524844843</v>
      </c>
      <c r="S260" s="66">
        <v>41</v>
      </c>
      <c r="T260" s="66">
        <v>5860867</v>
      </c>
      <c r="U260" s="66">
        <v>651900</v>
      </c>
      <c r="V260" s="66">
        <v>32780256</v>
      </c>
      <c r="W260" s="66">
        <v>3345254</v>
      </c>
      <c r="X260" s="66">
        <v>352</v>
      </c>
      <c r="Y260" s="66">
        <v>120</v>
      </c>
      <c r="Z260" s="80">
        <f t="shared" si="12"/>
        <v>0.34090909090909088</v>
      </c>
      <c r="AA260" s="21">
        <v>11479450</v>
      </c>
      <c r="AB260" s="66">
        <v>6344606</v>
      </c>
      <c r="AC260" s="23">
        <f t="shared" si="13"/>
        <v>0.55269250704519812</v>
      </c>
      <c r="AD260" s="66">
        <v>42938</v>
      </c>
      <c r="AE260" s="21">
        <v>324684</v>
      </c>
      <c r="AF260" s="8">
        <f t="shared" si="8"/>
        <v>136947576</v>
      </c>
    </row>
    <row r="261" spans="1:32" x14ac:dyDescent="0.15">
      <c r="A261" s="14">
        <v>44926</v>
      </c>
      <c r="B261" s="66">
        <v>57068424</v>
      </c>
      <c r="C261" s="66">
        <v>55962</v>
      </c>
      <c r="D261" s="66">
        <v>143561</v>
      </c>
      <c r="E261" s="66">
        <v>21689</v>
      </c>
      <c r="F261" s="66">
        <v>1480278</v>
      </c>
      <c r="G261" s="66">
        <v>580836</v>
      </c>
      <c r="H261" s="23">
        <f t="shared" si="10"/>
        <v>0.39238305237259485</v>
      </c>
      <c r="I261" s="66">
        <v>2363608</v>
      </c>
      <c r="J261" s="66">
        <v>1603630</v>
      </c>
      <c r="K261" s="66">
        <v>7176448</v>
      </c>
      <c r="L261" s="66">
        <v>329495</v>
      </c>
      <c r="M261" s="67">
        <v>5471712</v>
      </c>
      <c r="N261" s="66">
        <v>2838288</v>
      </c>
      <c r="O261" s="20">
        <f t="shared" si="14"/>
        <v>0.51872028352369426</v>
      </c>
      <c r="P261" s="21">
        <v>2334876</v>
      </c>
      <c r="Q261" s="66">
        <v>2086572</v>
      </c>
      <c r="R261" s="23">
        <f t="shared" si="11"/>
        <v>0.8936543096935341</v>
      </c>
      <c r="S261" s="66">
        <v>53</v>
      </c>
      <c r="T261" s="66">
        <v>5070335</v>
      </c>
      <c r="U261" s="66">
        <v>573147</v>
      </c>
      <c r="V261" s="66">
        <v>27060669</v>
      </c>
      <c r="W261" s="66">
        <v>2931567</v>
      </c>
      <c r="X261" s="66">
        <v>343</v>
      </c>
      <c r="Y261" s="66">
        <v>81</v>
      </c>
      <c r="Z261" s="80">
        <f t="shared" si="12"/>
        <v>0.23615160349854228</v>
      </c>
      <c r="AA261" s="21">
        <v>8803076</v>
      </c>
      <c r="AB261" s="66">
        <v>5603817</v>
      </c>
      <c r="AC261" s="23">
        <f t="shared" si="13"/>
        <v>0.63657487450977368</v>
      </c>
      <c r="AD261" s="66">
        <v>41480</v>
      </c>
      <c r="AE261" s="21">
        <v>256800</v>
      </c>
      <c r="AF261" s="8">
        <f t="shared" si="8"/>
        <v>115806462</v>
      </c>
    </row>
    <row r="262" spans="1:32" x14ac:dyDescent="0.15">
      <c r="A262" s="14">
        <v>44957</v>
      </c>
      <c r="B262" s="66">
        <v>88563303</v>
      </c>
      <c r="C262" s="66">
        <v>86860</v>
      </c>
      <c r="D262" s="66">
        <v>215489</v>
      </c>
      <c r="E262" s="66">
        <v>36349</v>
      </c>
      <c r="F262" s="66">
        <v>1750182</v>
      </c>
      <c r="G262" s="66">
        <v>742867</v>
      </c>
      <c r="H262" s="23">
        <f t="shared" si="10"/>
        <v>0.42445128563772228</v>
      </c>
      <c r="I262" s="66">
        <v>3455145</v>
      </c>
      <c r="J262" s="66">
        <v>2507234</v>
      </c>
      <c r="K262" s="66">
        <v>10807423</v>
      </c>
      <c r="L262" s="66">
        <v>486118</v>
      </c>
      <c r="M262" s="67">
        <v>4740308</v>
      </c>
      <c r="N262" s="66">
        <v>4351575</v>
      </c>
      <c r="O262" s="20">
        <f t="shared" si="14"/>
        <v>0.91799414721575057</v>
      </c>
      <c r="P262" s="21">
        <v>2680272.9999999981</v>
      </c>
      <c r="Q262" s="66">
        <v>2724192</v>
      </c>
      <c r="R262" s="23">
        <f t="shared" si="11"/>
        <v>1.0163860173944974</v>
      </c>
      <c r="S262" s="66">
        <v>122</v>
      </c>
      <c r="T262" s="66">
        <v>7281709</v>
      </c>
      <c r="U262" s="66">
        <v>914329</v>
      </c>
      <c r="V262" s="66">
        <v>38734534</v>
      </c>
      <c r="W262" s="66">
        <v>4661779</v>
      </c>
      <c r="X262" s="66">
        <v>328</v>
      </c>
      <c r="Y262" s="66">
        <v>72</v>
      </c>
      <c r="Z262" s="80">
        <f t="shared" si="12"/>
        <v>0.21951219512195122</v>
      </c>
      <c r="AA262" s="21">
        <v>11511623</v>
      </c>
      <c r="AB262" s="66">
        <v>7737401</v>
      </c>
      <c r="AC262" s="23">
        <f t="shared" si="13"/>
        <v>0.67213815115383813</v>
      </c>
      <c r="AD262" s="66">
        <v>43932</v>
      </c>
      <c r="AE262" s="21">
        <v>332592</v>
      </c>
      <c r="AF262" s="8">
        <f t="shared" si="8"/>
        <v>173683025</v>
      </c>
    </row>
    <row r="263" spans="1:32" x14ac:dyDescent="0.15">
      <c r="A263" s="14">
        <v>44985</v>
      </c>
      <c r="B263" s="66">
        <v>66464111</v>
      </c>
      <c r="C263" s="66">
        <v>60270</v>
      </c>
      <c r="D263" s="66">
        <v>140823</v>
      </c>
      <c r="E263" s="66">
        <v>23820</v>
      </c>
      <c r="F263" s="66">
        <v>1250480</v>
      </c>
      <c r="G263" s="66">
        <v>640775</v>
      </c>
      <c r="H263" s="23">
        <f t="shared" si="10"/>
        <v>0.51242322947987973</v>
      </c>
      <c r="I263" s="66">
        <v>2674135</v>
      </c>
      <c r="J263" s="66">
        <v>1858059</v>
      </c>
      <c r="K263" s="66">
        <v>7746452</v>
      </c>
      <c r="L263" s="66">
        <v>353878</v>
      </c>
      <c r="M263" s="67">
        <v>4491386</v>
      </c>
      <c r="N263" s="66">
        <v>3401476</v>
      </c>
      <c r="O263" s="20">
        <f t="shared" si="14"/>
        <v>0.75733325971092225</v>
      </c>
      <c r="P263" s="21">
        <v>1985443.0000000005</v>
      </c>
      <c r="Q263" s="66">
        <v>2502708</v>
      </c>
      <c r="R263" s="23">
        <f t="shared" si="11"/>
        <v>1.260528758569246</v>
      </c>
      <c r="S263" s="66">
        <v>102</v>
      </c>
      <c r="T263" s="66">
        <v>6012698</v>
      </c>
      <c r="U263" s="66">
        <v>703208</v>
      </c>
      <c r="V263" s="66">
        <v>30486287</v>
      </c>
      <c r="W263" s="66">
        <v>3590221</v>
      </c>
      <c r="X263" s="66">
        <v>331</v>
      </c>
      <c r="Y263" s="66">
        <v>36</v>
      </c>
      <c r="Z263" s="80">
        <f t="shared" si="12"/>
        <v>0.10876132930513595</v>
      </c>
      <c r="AA263" s="21">
        <v>9796977</v>
      </c>
      <c r="AB263" s="66">
        <v>6369937</v>
      </c>
      <c r="AC263" s="23">
        <f t="shared" si="13"/>
        <v>0.65019413641575352</v>
      </c>
      <c r="AD263" s="66">
        <v>46738</v>
      </c>
      <c r="AE263" s="15">
        <v>306336</v>
      </c>
      <c r="AF263" s="8">
        <f t="shared" si="8"/>
        <v>133382070</v>
      </c>
    </row>
    <row r="264" spans="1:32" x14ac:dyDescent="0.15">
      <c r="A264" s="14">
        <v>45016</v>
      </c>
      <c r="B264" s="66">
        <v>80115737</v>
      </c>
      <c r="C264" s="66">
        <v>73523</v>
      </c>
      <c r="D264" s="66">
        <v>196397</v>
      </c>
      <c r="E264" s="66">
        <v>28359</v>
      </c>
      <c r="F264" s="66">
        <v>1546926</v>
      </c>
      <c r="G264" s="66">
        <v>657125</v>
      </c>
      <c r="H264" s="23">
        <f t="shared" si="10"/>
        <v>0.42479407547613784</v>
      </c>
      <c r="I264" s="66">
        <v>3269841</v>
      </c>
      <c r="J264" s="66">
        <v>2240572</v>
      </c>
      <c r="K264" s="66">
        <v>9199862</v>
      </c>
      <c r="L264" s="66">
        <v>425461</v>
      </c>
      <c r="M264" s="67">
        <v>4521781</v>
      </c>
      <c r="N264" s="66">
        <v>4150263</v>
      </c>
      <c r="O264" s="20">
        <f t="shared" si="14"/>
        <v>0.91783812617196636</v>
      </c>
      <c r="P264" s="21">
        <v>3155739</v>
      </c>
      <c r="Q264" s="66">
        <v>2449788</v>
      </c>
      <c r="R264" s="23">
        <f t="shared" si="11"/>
        <v>0.77629613855898727</v>
      </c>
      <c r="S264" s="66">
        <v>69</v>
      </c>
      <c r="T264" s="66">
        <v>7485575</v>
      </c>
      <c r="U264" s="66">
        <v>860828</v>
      </c>
      <c r="V264" s="66">
        <v>37133638</v>
      </c>
      <c r="W264" s="66">
        <v>4310698</v>
      </c>
      <c r="X264" s="66">
        <v>462</v>
      </c>
      <c r="Y264" s="66">
        <v>79</v>
      </c>
      <c r="Z264" s="80">
        <f t="shared" si="12"/>
        <v>0.17099567099567101</v>
      </c>
      <c r="AA264" s="21">
        <v>12154189</v>
      </c>
      <c r="AB264" s="66">
        <v>7725521</v>
      </c>
      <c r="AC264" s="23">
        <f t="shared" si="13"/>
        <v>0.63562620262034764</v>
      </c>
      <c r="AD264" s="66">
        <v>44401</v>
      </c>
      <c r="AE264" s="15">
        <v>303312</v>
      </c>
      <c r="AF264" s="8">
        <f t="shared" si="8"/>
        <v>160671049</v>
      </c>
    </row>
    <row r="265" spans="1:32" x14ac:dyDescent="0.15">
      <c r="A265" s="14">
        <v>45046</v>
      </c>
      <c r="B265" s="66">
        <v>98591777</v>
      </c>
      <c r="C265" s="66">
        <v>83811</v>
      </c>
      <c r="D265" s="66">
        <v>205549</v>
      </c>
      <c r="E265" s="66">
        <v>32137</v>
      </c>
      <c r="F265" s="66">
        <v>1562354</v>
      </c>
      <c r="G265" s="66">
        <v>764712</v>
      </c>
      <c r="H265" s="23">
        <f t="shared" si="10"/>
        <v>0.48946141527464326</v>
      </c>
      <c r="I265" s="66">
        <v>3788703</v>
      </c>
      <c r="J265" s="66">
        <v>2725701</v>
      </c>
      <c r="K265" s="66">
        <v>11071284</v>
      </c>
      <c r="L265" s="66">
        <v>500390</v>
      </c>
      <c r="M265" s="67">
        <v>5080015</v>
      </c>
      <c r="N265" s="66">
        <v>5205659</v>
      </c>
      <c r="O265" s="20">
        <f t="shared" si="14"/>
        <v>1.0247329978356363</v>
      </c>
      <c r="P265" s="21">
        <v>2574135.9999999991</v>
      </c>
      <c r="Q265" s="66">
        <v>2772060</v>
      </c>
      <c r="R265" s="23">
        <f t="shared" si="11"/>
        <v>1.0768894883564819</v>
      </c>
      <c r="S265" s="66">
        <v>108</v>
      </c>
      <c r="T265" s="66">
        <v>8771642</v>
      </c>
      <c r="U265" s="66">
        <v>1034996</v>
      </c>
      <c r="V265" s="66">
        <v>46062333</v>
      </c>
      <c r="W265" s="66">
        <v>5231455</v>
      </c>
      <c r="X265" s="66">
        <v>372</v>
      </c>
      <c r="Y265" s="66">
        <v>399</v>
      </c>
      <c r="Z265" s="80">
        <f t="shared" si="12"/>
        <v>1.0725806451612903</v>
      </c>
      <c r="AA265" s="21">
        <v>9705941</v>
      </c>
      <c r="AB265" s="66">
        <v>8758953</v>
      </c>
      <c r="AC265" s="23">
        <f t="shared" si="13"/>
        <v>0.90243212894040881</v>
      </c>
      <c r="AD265" s="66">
        <v>50980</v>
      </c>
      <c r="AE265" s="15">
        <v>351528</v>
      </c>
      <c r="AF265" s="8">
        <f t="shared" si="8"/>
        <v>196004177</v>
      </c>
    </row>
    <row r="266" spans="1:32" x14ac:dyDescent="0.15">
      <c r="A266" s="14">
        <v>45077</v>
      </c>
      <c r="B266" s="66">
        <v>112293024</v>
      </c>
      <c r="C266" s="66">
        <v>94674</v>
      </c>
      <c r="D266" s="66">
        <v>262476</v>
      </c>
      <c r="E266" s="66">
        <v>36702</v>
      </c>
      <c r="F266" s="66">
        <v>1848559</v>
      </c>
      <c r="G266" s="66">
        <v>1169324</v>
      </c>
      <c r="H266" s="23">
        <f t="shared" si="10"/>
        <v>0.63255973977568469</v>
      </c>
      <c r="I266" s="66">
        <v>4039674</v>
      </c>
      <c r="J266" s="66">
        <v>2850806</v>
      </c>
      <c r="K266" s="66">
        <v>12122214</v>
      </c>
      <c r="L266" s="66">
        <v>524365</v>
      </c>
      <c r="M266" s="67">
        <v>3696142</v>
      </c>
      <c r="N266" s="66">
        <v>5352142</v>
      </c>
      <c r="O266" s="20">
        <f t="shared" si="14"/>
        <v>1.4480347345962357</v>
      </c>
      <c r="P266" s="21">
        <v>3046612.9999999935</v>
      </c>
      <c r="Q266" s="66">
        <v>2927364</v>
      </c>
      <c r="R266" s="23">
        <f t="shared" si="11"/>
        <v>0.96085850089919733</v>
      </c>
      <c r="S266" s="66">
        <v>38</v>
      </c>
      <c r="T266" s="66">
        <v>10097078</v>
      </c>
      <c r="U266" s="66">
        <v>1068828</v>
      </c>
      <c r="V266" s="66">
        <v>53144340</v>
      </c>
      <c r="W266" s="66">
        <v>5524485</v>
      </c>
      <c r="X266" s="66">
        <v>494</v>
      </c>
      <c r="Y266" s="66">
        <v>58</v>
      </c>
      <c r="Z266" s="80">
        <f t="shared" si="12"/>
        <v>0.11740890688259109</v>
      </c>
      <c r="AA266" s="21">
        <v>11472261</v>
      </c>
      <c r="AB266" s="66">
        <v>10286566</v>
      </c>
      <c r="AC266" s="23">
        <f t="shared" si="13"/>
        <v>0.89664679002683079</v>
      </c>
      <c r="AD266" s="66">
        <v>55212</v>
      </c>
      <c r="AE266" s="15">
        <v>500964</v>
      </c>
      <c r="AF266" s="8">
        <f t="shared" ref="AF266:AF276" si="15">SUM(B266:C266,D266,E266,G266,I266,J266,K266:L266,N266,Q266,S266,T266:U266,V266,W266,Y266,AB266,AD266:AE266)</f>
        <v>222350334</v>
      </c>
    </row>
    <row r="267" spans="1:32" x14ac:dyDescent="0.15">
      <c r="A267" s="14">
        <v>45107</v>
      </c>
      <c r="B267" s="66">
        <v>99855541</v>
      </c>
      <c r="C267" s="66">
        <v>92875</v>
      </c>
      <c r="D267" s="66">
        <v>215154</v>
      </c>
      <c r="E267" s="66">
        <v>32770</v>
      </c>
      <c r="F267" s="66">
        <v>1490169</v>
      </c>
      <c r="G267" s="66">
        <v>794664</v>
      </c>
      <c r="H267" s="23">
        <f t="shared" si="10"/>
        <v>0.53327105851752388</v>
      </c>
      <c r="I267" s="66">
        <v>3425553</v>
      </c>
      <c r="J267" s="66">
        <v>2369017</v>
      </c>
      <c r="K267" s="66">
        <v>10832540</v>
      </c>
      <c r="L267" s="66">
        <v>439617</v>
      </c>
      <c r="M267" s="67">
        <v>4836337</v>
      </c>
      <c r="N267" s="66">
        <v>4495449</v>
      </c>
      <c r="O267" s="20">
        <f t="shared" si="14"/>
        <v>0.92951525090166376</v>
      </c>
      <c r="P267" s="21">
        <v>2586957.000000007</v>
      </c>
      <c r="Q267" s="66">
        <v>2566380</v>
      </c>
      <c r="R267" s="23">
        <f t="shared" si="11"/>
        <v>0.99204586701672781</v>
      </c>
      <c r="S267" s="66">
        <v>59</v>
      </c>
      <c r="T267" s="66">
        <v>8489059</v>
      </c>
      <c r="U267" s="66">
        <v>892115</v>
      </c>
      <c r="V267" s="66">
        <v>49195443</v>
      </c>
      <c r="W267" s="66">
        <v>4747471</v>
      </c>
      <c r="X267" s="66">
        <v>548</v>
      </c>
      <c r="Y267" s="66">
        <v>144</v>
      </c>
      <c r="Z267" s="80">
        <f t="shared" si="12"/>
        <v>0.26277372262773724</v>
      </c>
      <c r="AA267" s="21">
        <v>11634532</v>
      </c>
      <c r="AB267" s="66">
        <v>8797366</v>
      </c>
      <c r="AC267" s="23">
        <f t="shared" si="13"/>
        <v>0.75614266220592286</v>
      </c>
      <c r="AD267" s="66">
        <v>50697</v>
      </c>
      <c r="AE267" s="15">
        <v>448176</v>
      </c>
      <c r="AF267" s="8">
        <f t="shared" si="15"/>
        <v>197740090</v>
      </c>
    </row>
    <row r="268" spans="1:32" x14ac:dyDescent="0.15">
      <c r="A268" s="14">
        <v>45138</v>
      </c>
      <c r="B268" s="66">
        <v>106490620</v>
      </c>
      <c r="C268" s="66">
        <v>84528</v>
      </c>
      <c r="D268" s="66">
        <v>226154</v>
      </c>
      <c r="E268" s="66">
        <v>30265</v>
      </c>
      <c r="F268" s="66">
        <v>1347751</v>
      </c>
      <c r="G268" s="66">
        <v>768114</v>
      </c>
      <c r="H268" s="23">
        <f t="shared" si="10"/>
        <v>0.56992278247243</v>
      </c>
      <c r="I268" s="66">
        <v>3303280</v>
      </c>
      <c r="J268" s="66">
        <v>2371483</v>
      </c>
      <c r="K268" s="66">
        <v>11755708</v>
      </c>
      <c r="L268" s="66">
        <v>473650</v>
      </c>
      <c r="M268" s="67">
        <v>4373120</v>
      </c>
      <c r="N268" s="66">
        <v>4509588</v>
      </c>
      <c r="O268" s="20">
        <f t="shared" si="14"/>
        <v>1.0312060954192888</v>
      </c>
      <c r="P268" s="21">
        <v>2643265.0000000093</v>
      </c>
      <c r="Q268" s="66">
        <v>2577396</v>
      </c>
      <c r="R268" s="23">
        <f t="shared" si="11"/>
        <v>0.97508044028880603</v>
      </c>
      <c r="S268" s="66">
        <v>66</v>
      </c>
      <c r="T268" s="66">
        <v>8262534</v>
      </c>
      <c r="U268" s="66">
        <v>908856</v>
      </c>
      <c r="V268" s="66">
        <v>53512292</v>
      </c>
      <c r="W268" s="66">
        <v>4864013</v>
      </c>
      <c r="X268" s="66">
        <v>549</v>
      </c>
      <c r="Y268" s="66">
        <v>284</v>
      </c>
      <c r="Z268" s="80">
        <f t="shared" si="12"/>
        <v>0.51730418943533696</v>
      </c>
      <c r="AA268" s="21">
        <v>9464117</v>
      </c>
      <c r="AB268" s="66">
        <v>8512291</v>
      </c>
      <c r="AC268" s="23">
        <f t="shared" si="13"/>
        <v>0.89942791282060441</v>
      </c>
      <c r="AD268" s="66">
        <v>51145</v>
      </c>
      <c r="AE268" s="15">
        <v>474132</v>
      </c>
      <c r="AF268" s="8">
        <f t="shared" si="15"/>
        <v>209176399</v>
      </c>
    </row>
    <row r="269" spans="1:32" x14ac:dyDescent="0.15">
      <c r="A269" s="14">
        <v>45169</v>
      </c>
      <c r="B269" s="66">
        <v>109923692</v>
      </c>
      <c r="C269" s="66">
        <v>83033</v>
      </c>
      <c r="D269" s="66">
        <v>208091</v>
      </c>
      <c r="E269" s="66">
        <v>30334</v>
      </c>
      <c r="F269" s="66">
        <v>1178943</v>
      </c>
      <c r="G269" s="66">
        <v>596142</v>
      </c>
      <c r="H269" s="23">
        <f t="shared" si="10"/>
        <v>0.50565803435789514</v>
      </c>
      <c r="I269" s="66">
        <v>3289553</v>
      </c>
      <c r="J269" s="66">
        <v>2378840</v>
      </c>
      <c r="K269" s="66">
        <v>11733372</v>
      </c>
      <c r="L269" s="66">
        <v>476832</v>
      </c>
      <c r="M269" s="67">
        <v>4722147</v>
      </c>
      <c r="N269" s="66">
        <v>4540229</v>
      </c>
      <c r="O269" s="20">
        <f t="shared" si="14"/>
        <v>0.96147557456385835</v>
      </c>
      <c r="P269" s="21">
        <v>2938718.0000000023</v>
      </c>
      <c r="Q269" s="21">
        <v>2452356</v>
      </c>
      <c r="R269" s="23">
        <f t="shared" si="11"/>
        <v>0.83449858067361282</v>
      </c>
      <c r="S269" s="66">
        <v>77</v>
      </c>
      <c r="T269" s="66">
        <v>8107288</v>
      </c>
      <c r="U269" s="66">
        <v>916537</v>
      </c>
      <c r="V269" s="66">
        <v>56373867</v>
      </c>
      <c r="W269" s="66">
        <v>4986943</v>
      </c>
      <c r="X269" s="66">
        <v>615</v>
      </c>
      <c r="Y269" s="66">
        <v>454</v>
      </c>
      <c r="Z269" s="80">
        <f t="shared" si="12"/>
        <v>0.73821138211382109</v>
      </c>
      <c r="AA269" s="21">
        <v>11370603</v>
      </c>
      <c r="AB269" s="66">
        <v>7902645</v>
      </c>
      <c r="AC269" s="23">
        <f t="shared" si="13"/>
        <v>0.69500667642692304</v>
      </c>
      <c r="AD269" s="66">
        <v>48222</v>
      </c>
      <c r="AE269" s="29">
        <v>498031</v>
      </c>
      <c r="AF269" s="8">
        <f t="shared" si="15"/>
        <v>214546538</v>
      </c>
    </row>
    <row r="270" spans="1:32" x14ac:dyDescent="0.15">
      <c r="A270" s="28">
        <v>45199</v>
      </c>
      <c r="B270" s="29">
        <f>_xlfn.FORECAST.ETS($A270,B$10:B$269,$A$10:$A$269,12,1)</f>
        <v>97885983.367331371</v>
      </c>
      <c r="C270" s="81">
        <f>_xlfn.FORECAST.ETS($A270,C$154:C$269,$A$154:$A$269,12,1)</f>
        <v>80324.1735187007</v>
      </c>
      <c r="D270" s="29">
        <f t="shared" ref="D270:H270" si="16">_xlfn.FORECAST.ETS($A270,D$10:D$269,$A$10:$A$269,12,1)</f>
        <v>161838.67600733798</v>
      </c>
      <c r="E270" s="29">
        <f t="shared" si="16"/>
        <v>27466.737966373337</v>
      </c>
      <c r="F270" s="29">
        <f t="shared" si="16"/>
        <v>1530839.6847310958</v>
      </c>
      <c r="G270" s="77">
        <f t="shared" ref="G270:G277" si="17">H270*F270</f>
        <v>722201.11377028492</v>
      </c>
      <c r="H270" s="30">
        <f t="shared" si="16"/>
        <v>0.47176795909700059</v>
      </c>
      <c r="I270" s="81">
        <f t="shared" ref="I270:J277" si="18">_xlfn.FORECAST.ETS($A270,I$154:I$269,$A$154:$A$269,12,1)</f>
        <v>3018950.266386441</v>
      </c>
      <c r="J270" s="81">
        <f t="shared" si="18"/>
        <v>2233934.9801134407</v>
      </c>
      <c r="K270" s="29">
        <f>_xlfn.FORECAST.ETS($A270,K$10:K$269,$A$10:$A$269,12,1)</f>
        <v>10658985.295329798</v>
      </c>
      <c r="L270" s="29">
        <f>_xlfn.FORECAST.ETS($A270,L$10:L$262,$A$10:$A$262,12,1)</f>
        <v>481301.92082264606</v>
      </c>
      <c r="M270" s="29">
        <f>_xlfn.FORECAST.ETS($A270,M$10:M$262,$A$10:$A$262,12,1)</f>
        <v>4396793.1439367533</v>
      </c>
      <c r="N270" s="77">
        <f t="shared" ref="N270:N277" si="19">O270*M270</f>
        <v>3889546.1983927158</v>
      </c>
      <c r="O270" s="30">
        <f>_xlfn.FORECAST.ETS($A270,O$10:O$262,$A$10:$A$262,12,1)</f>
        <v>0.88463251989838576</v>
      </c>
      <c r="P270" s="29"/>
      <c r="Q270" s="81">
        <f>_xlfn.FORECAST.ETS($A270,Q$154:Q$269,$A$154:$A$269,12,1)</f>
        <v>3078347.7233716762</v>
      </c>
      <c r="R270" s="30"/>
      <c r="S270" s="81">
        <f t="shared" ref="S270:U277" si="20">_xlfn.FORECAST.ETS($A270,S$154:S$269,$A$154:$A$269,12,1)</f>
        <v>-18.361210134313836</v>
      </c>
      <c r="T270" s="81">
        <f t="shared" si="20"/>
        <v>8063543.8400012543</v>
      </c>
      <c r="U270" s="81">
        <f t="shared" si="20"/>
        <v>850545.72522673057</v>
      </c>
      <c r="V270" s="29">
        <f>_xlfn.FORECAST.ETS($A270,V$10:V$269,$A$10:$A$269,12,1)</f>
        <v>50700721.414281704</v>
      </c>
      <c r="W270" s="29">
        <f>_xlfn.FORECAST.ETS($A270,W$10:W$269,$A$10:$A$269,12,1)</f>
        <v>4493635.9384475835</v>
      </c>
      <c r="X270" s="29">
        <f>_xlfn.FORECAST.ETS($A270,X$10:X$269,$A$10:$A$269,12,1)</f>
        <v>661.72908455849756</v>
      </c>
      <c r="Y270" s="77">
        <f>Z270*X270</f>
        <v>321.23438136102328</v>
      </c>
      <c r="Z270" s="30">
        <f>_xlfn.FORECAST.ETS($A270,Z$10:Z$269,$A$10:$A$269,12,1)</f>
        <v>0.48544697347759669</v>
      </c>
      <c r="AA270" s="29"/>
      <c r="AB270" s="29">
        <f>_xlfn.FORECAST.ETS($A270,AB$10:AB$269,$A$10:$A$269,12,1)</f>
        <v>7439223.4370774338</v>
      </c>
      <c r="AC270" s="30"/>
      <c r="AD270" s="81">
        <f t="shared" ref="AD270:AD277" si="21">_xlfn.FORECAST.ETS($A270,AD$154:AD$269,$A$154:$A$269,12,1)</f>
        <v>44110.539979789159</v>
      </c>
      <c r="AE270" s="29">
        <v>441553</v>
      </c>
      <c r="AF270" s="8">
        <f t="shared" si="15"/>
        <v>194272517.2211965</v>
      </c>
    </row>
    <row r="271" spans="1:32" x14ac:dyDescent="0.15">
      <c r="A271" s="28">
        <v>45230</v>
      </c>
      <c r="B271" s="29">
        <f t="shared" ref="B271:K277" si="22">_xlfn.FORECAST.ETS($A271,B$10:B$269,$A$10:$A$269,12,1)</f>
        <v>95751447.673852578</v>
      </c>
      <c r="C271" s="81">
        <f t="shared" ref="C271:C277" si="23">_xlfn.FORECAST.ETS($A271,C$154:C$269,$A$154:$A$269,12,1)</f>
        <v>83536.608503320633</v>
      </c>
      <c r="D271" s="29">
        <f t="shared" si="22"/>
        <v>149980.5762604539</v>
      </c>
      <c r="E271" s="29">
        <f t="shared" si="22"/>
        <v>30905.690992993481</v>
      </c>
      <c r="F271" s="29">
        <f t="shared" si="22"/>
        <v>1671551.6128470041</v>
      </c>
      <c r="G271" s="77">
        <f t="shared" si="17"/>
        <v>826430.40150958579</v>
      </c>
      <c r="H271" s="30">
        <f t="shared" si="22"/>
        <v>0.49440914367101169</v>
      </c>
      <c r="I271" s="81">
        <f t="shared" si="18"/>
        <v>3334785.5568679241</v>
      </c>
      <c r="J271" s="81">
        <f t="shared" si="18"/>
        <v>2177005.2064287951</v>
      </c>
      <c r="K271" s="29">
        <f t="shared" si="22"/>
        <v>10229192.917052649</v>
      </c>
      <c r="L271" s="29">
        <f t="shared" ref="L271:O277" si="24">_xlfn.FORECAST.ETS($A271,L$10:L$262,$A$10:$A$262,12,1)</f>
        <v>490651.101851026</v>
      </c>
      <c r="M271" s="29">
        <f t="shared" si="24"/>
        <v>5168739.8079674924</v>
      </c>
      <c r="N271" s="77">
        <f t="shared" si="19"/>
        <v>3985847.5474802693</v>
      </c>
      <c r="O271" s="30">
        <f t="shared" si="24"/>
        <v>0.77114493968842812</v>
      </c>
      <c r="P271" s="29"/>
      <c r="Q271" s="81">
        <f t="shared" ref="Q271:Q277" si="25">_xlfn.FORECAST.ETS($A271,Q$154:Q$269,$A$154:$A$269,12,1)</f>
        <v>2871752.5553154522</v>
      </c>
      <c r="R271" s="30"/>
      <c r="S271" s="81">
        <f t="shared" si="20"/>
        <v>4.1061553102376607</v>
      </c>
      <c r="T271" s="81">
        <f t="shared" si="20"/>
        <v>7963211.9049870297</v>
      </c>
      <c r="U271" s="81">
        <f t="shared" si="20"/>
        <v>814668.22957685869</v>
      </c>
      <c r="V271" s="29">
        <f t="shared" ref="V271:AB277" si="26">_xlfn.FORECAST.ETS($A271,V$10:V$269,$A$10:$A$269,12,1)</f>
        <v>48414882.786438964</v>
      </c>
      <c r="W271" s="29">
        <f t="shared" si="26"/>
        <v>4543504.3714634441</v>
      </c>
      <c r="X271" s="29">
        <f>_xlfn.FORECAST.ETS($A271,X$10:X$269,$A$10:$A$269,12,1)</f>
        <v>626.25799835439682</v>
      </c>
      <c r="Y271" s="77">
        <f t="shared" ref="Y271:Y277" si="27">Z271*X271</f>
        <v>309.75645772486547</v>
      </c>
      <c r="Z271" s="30">
        <f t="shared" si="26"/>
        <v>0.49461477304689938</v>
      </c>
      <c r="AA271" s="29"/>
      <c r="AB271" s="29">
        <f>_xlfn.FORECAST.ETS($A271,AB$10:AB$269,$A$10:$A$269,12,1)</f>
        <v>8321844.0635543168</v>
      </c>
      <c r="AC271" s="30"/>
      <c r="AD271" s="81">
        <f t="shared" si="21"/>
        <v>39922.00430741992</v>
      </c>
      <c r="AE271" s="29">
        <v>400998</v>
      </c>
      <c r="AF271" s="8">
        <f t="shared" si="15"/>
        <v>190430881.0590561</v>
      </c>
    </row>
    <row r="272" spans="1:32" x14ac:dyDescent="0.15">
      <c r="A272" s="28">
        <v>45260</v>
      </c>
      <c r="B272" s="29">
        <f t="shared" si="22"/>
        <v>75740198.136172593</v>
      </c>
      <c r="C272" s="81">
        <f t="shared" si="23"/>
        <v>74731.656675387494</v>
      </c>
      <c r="D272" s="29">
        <f t="shared" si="22"/>
        <v>106699.55826146217</v>
      </c>
      <c r="E272" s="29">
        <f t="shared" si="22"/>
        <v>28157.181824683172</v>
      </c>
      <c r="F272" s="29">
        <f t="shared" si="22"/>
        <v>1364895.8595415256</v>
      </c>
      <c r="G272" s="77">
        <f t="shared" si="17"/>
        <v>854855.29620530899</v>
      </c>
      <c r="H272" s="30">
        <f t="shared" si="22"/>
        <v>0.62631539998403873</v>
      </c>
      <c r="I272" s="81">
        <f t="shared" si="18"/>
        <v>2869859.6209400091</v>
      </c>
      <c r="J272" s="81">
        <f t="shared" si="18"/>
        <v>1871822.4873124934</v>
      </c>
      <c r="K272" s="29">
        <f t="shared" si="22"/>
        <v>7948681.3853087137</v>
      </c>
      <c r="L272" s="29">
        <f t="shared" si="24"/>
        <v>385954.78374870121</v>
      </c>
      <c r="M272" s="29">
        <f t="shared" si="24"/>
        <v>4651334.8068872616</v>
      </c>
      <c r="N272" s="77">
        <f t="shared" si="19"/>
        <v>3523512.7688259427</v>
      </c>
      <c r="O272" s="30">
        <f t="shared" si="24"/>
        <v>0.75752722930386662</v>
      </c>
      <c r="P272" s="29"/>
      <c r="Q272" s="81">
        <f t="shared" si="25"/>
        <v>2521286.635992466</v>
      </c>
      <c r="R272" s="30"/>
      <c r="S272" s="81">
        <f t="shared" si="20"/>
        <v>-12.108375974015011</v>
      </c>
      <c r="T272" s="81">
        <f t="shared" si="20"/>
        <v>7108142.6957239835</v>
      </c>
      <c r="U272" s="81">
        <f t="shared" si="20"/>
        <v>705177.32220617868</v>
      </c>
      <c r="V272" s="29">
        <f t="shared" si="26"/>
        <v>37916861.906878538</v>
      </c>
      <c r="W272" s="29">
        <f t="shared" si="26"/>
        <v>3733603.0245315316</v>
      </c>
      <c r="X272" s="29">
        <f t="shared" si="26"/>
        <v>590.32870289859397</v>
      </c>
      <c r="Y272" s="77">
        <f t="shared" si="27"/>
        <v>295.81728900432046</v>
      </c>
      <c r="Z272" s="30">
        <f t="shared" si="26"/>
        <v>0.5011060576113231</v>
      </c>
      <c r="AA272" s="29"/>
      <c r="AB272" s="29">
        <f t="shared" si="26"/>
        <v>7161939.2519162735</v>
      </c>
      <c r="AC272" s="30"/>
      <c r="AD272" s="81">
        <f t="shared" si="21"/>
        <v>31068.293922640692</v>
      </c>
      <c r="AE272" s="29">
        <v>292115</v>
      </c>
      <c r="AF272" s="8">
        <f t="shared" si="15"/>
        <v>152874950.71535993</v>
      </c>
    </row>
    <row r="273" spans="1:33" x14ac:dyDescent="0.15">
      <c r="A273" s="28">
        <v>45291</v>
      </c>
      <c r="B273" s="29">
        <f t="shared" si="22"/>
        <v>65404107.297044121</v>
      </c>
      <c r="C273" s="81">
        <f t="shared" si="23"/>
        <v>71454.684810985724</v>
      </c>
      <c r="D273" s="29">
        <f t="shared" si="22"/>
        <v>99769.534901248117</v>
      </c>
      <c r="E273" s="29">
        <f t="shared" si="22"/>
        <v>21355.810061025855</v>
      </c>
      <c r="F273" s="29">
        <f t="shared" si="22"/>
        <v>1128752.9554542312</v>
      </c>
      <c r="G273" s="77">
        <f t="shared" si="17"/>
        <v>581273.54685342882</v>
      </c>
      <c r="H273" s="30">
        <f t="shared" si="22"/>
        <v>0.51496967874561494</v>
      </c>
      <c r="I273" s="81">
        <f t="shared" si="18"/>
        <v>2660917.7722594058</v>
      </c>
      <c r="J273" s="81">
        <f t="shared" si="18"/>
        <v>1792457.5213733178</v>
      </c>
      <c r="K273" s="29">
        <f t="shared" si="22"/>
        <v>7246643.2236075019</v>
      </c>
      <c r="L273" s="29">
        <f t="shared" si="24"/>
        <v>347772.2824840612</v>
      </c>
      <c r="M273" s="29">
        <f t="shared" si="24"/>
        <v>5187486.2241151072</v>
      </c>
      <c r="N273" s="77">
        <f t="shared" si="19"/>
        <v>3186318.7744430378</v>
      </c>
      <c r="O273" s="30">
        <f t="shared" si="24"/>
        <v>0.6142317563429418</v>
      </c>
      <c r="P273" s="29"/>
      <c r="Q273" s="81">
        <f t="shared" si="25"/>
        <v>2268557.7522797585</v>
      </c>
      <c r="R273" s="30"/>
      <c r="S273" s="81">
        <f t="shared" si="20"/>
        <v>0.66767472442375464</v>
      </c>
      <c r="T273" s="81">
        <f t="shared" si="20"/>
        <v>6685959.1509779198</v>
      </c>
      <c r="U273" s="81">
        <f t="shared" si="20"/>
        <v>652787.04935234389</v>
      </c>
      <c r="V273" s="29">
        <f t="shared" si="26"/>
        <v>32430883.572275296</v>
      </c>
      <c r="W273" s="29">
        <f t="shared" si="26"/>
        <v>3308576.8769113217</v>
      </c>
      <c r="X273" s="29">
        <f t="shared" si="26"/>
        <v>643.55860994386342</v>
      </c>
      <c r="Y273" s="77">
        <f t="shared" si="27"/>
        <v>330.03959701288113</v>
      </c>
      <c r="Z273" s="30">
        <f t="shared" si="26"/>
        <v>0.51283533762631184</v>
      </c>
      <c r="AA273" s="29"/>
      <c r="AB273" s="29">
        <f t="shared" si="26"/>
        <v>6489831.2307816166</v>
      </c>
      <c r="AC273" s="30"/>
      <c r="AD273" s="81">
        <f t="shared" si="21"/>
        <v>26302.520834030267</v>
      </c>
      <c r="AE273" s="29">
        <v>215020</v>
      </c>
      <c r="AF273" s="8">
        <f t="shared" si="15"/>
        <v>133490319.30852216</v>
      </c>
    </row>
    <row r="274" spans="1:33" x14ac:dyDescent="0.15">
      <c r="A274" s="28">
        <v>45322</v>
      </c>
      <c r="B274" s="29">
        <f t="shared" si="22"/>
        <v>86982633.79931356</v>
      </c>
      <c r="C274" s="81">
        <f t="shared" si="23"/>
        <v>84391.627329702547</v>
      </c>
      <c r="D274" s="29">
        <f t="shared" si="22"/>
        <v>148573.36205488889</v>
      </c>
      <c r="E274" s="29">
        <f t="shared" si="22"/>
        <v>28307.238995608695</v>
      </c>
      <c r="F274" s="29">
        <f t="shared" si="22"/>
        <v>1404341.6793654442</v>
      </c>
      <c r="G274" s="77">
        <f t="shared" si="17"/>
        <v>568368.67490320781</v>
      </c>
      <c r="H274" s="30">
        <f t="shared" si="22"/>
        <v>0.4047224996982407</v>
      </c>
      <c r="I274" s="81">
        <f t="shared" si="18"/>
        <v>3392343.797385782</v>
      </c>
      <c r="J274" s="81">
        <f t="shared" si="18"/>
        <v>2261921.7713178438</v>
      </c>
      <c r="K274" s="29">
        <f t="shared" si="22"/>
        <v>9505204.8038490154</v>
      </c>
      <c r="L274" s="29">
        <f t="shared" si="24"/>
        <v>478532.39831171074</v>
      </c>
      <c r="M274" s="29">
        <f t="shared" si="24"/>
        <v>4658040.0442174049</v>
      </c>
      <c r="N274" s="77">
        <f t="shared" si="19"/>
        <v>4008871.8627519142</v>
      </c>
      <c r="O274" s="30">
        <f t="shared" si="24"/>
        <v>0.86063490753554539</v>
      </c>
      <c r="P274" s="29"/>
      <c r="Q274" s="81">
        <f t="shared" si="25"/>
        <v>2509259.0476469551</v>
      </c>
      <c r="R274" s="30"/>
      <c r="S274" s="81">
        <f t="shared" si="20"/>
        <v>117.05573436096572</v>
      </c>
      <c r="T274" s="81">
        <f t="shared" si="20"/>
        <v>7353456.2584585538</v>
      </c>
      <c r="U274" s="81">
        <f t="shared" si="20"/>
        <v>884414.88573576242</v>
      </c>
      <c r="V274" s="29">
        <f t="shared" si="26"/>
        <v>39162035.18708846</v>
      </c>
      <c r="W274" s="29">
        <f t="shared" si="26"/>
        <v>4546148.620144397</v>
      </c>
      <c r="X274" s="29">
        <f t="shared" si="26"/>
        <v>506.41277438286045</v>
      </c>
      <c r="Y274" s="77">
        <f t="shared" si="27"/>
        <v>292.54364890665107</v>
      </c>
      <c r="Z274" s="30">
        <f t="shared" si="26"/>
        <v>0.57767825715526067</v>
      </c>
      <c r="AA274" s="29"/>
      <c r="AB274" s="29">
        <f t="shared" si="26"/>
        <v>7657061.7872281196</v>
      </c>
      <c r="AC274" s="30"/>
      <c r="AD274" s="81">
        <f t="shared" si="21"/>
        <v>28289.640723029734</v>
      </c>
      <c r="AE274" s="29">
        <v>316602</v>
      </c>
      <c r="AF274" s="8">
        <f t="shared" si="15"/>
        <v>169916826.36262175</v>
      </c>
    </row>
    <row r="275" spans="1:33" x14ac:dyDescent="0.15">
      <c r="A275" s="28">
        <v>45351</v>
      </c>
      <c r="B275" s="29">
        <f t="shared" si="22"/>
        <v>70619729.084255159</v>
      </c>
      <c r="C275" s="81">
        <f t="shared" si="23"/>
        <v>73937.72038195582</v>
      </c>
      <c r="D275" s="29">
        <f t="shared" si="22"/>
        <v>128240.59148215146</v>
      </c>
      <c r="E275" s="29">
        <f t="shared" si="22"/>
        <v>22431.330986679888</v>
      </c>
      <c r="F275" s="29">
        <f t="shared" si="22"/>
        <v>1114487.5883503808</v>
      </c>
      <c r="G275" s="77">
        <f t="shared" si="17"/>
        <v>590607.96156451199</v>
      </c>
      <c r="H275" s="30">
        <f t="shared" si="22"/>
        <v>0.52993677788615479</v>
      </c>
      <c r="I275" s="81">
        <f t="shared" si="18"/>
        <v>2804888.118961357</v>
      </c>
      <c r="J275" s="81">
        <f t="shared" si="18"/>
        <v>1949968.3739484174</v>
      </c>
      <c r="K275" s="29">
        <f t="shared" si="22"/>
        <v>7249282.0613938691</v>
      </c>
      <c r="L275" s="29">
        <f t="shared" si="24"/>
        <v>356928.55609707453</v>
      </c>
      <c r="M275" s="29">
        <f t="shared" si="24"/>
        <v>4353420.7834463371</v>
      </c>
      <c r="N275" s="77">
        <f t="shared" si="19"/>
        <v>3483960.5759507241</v>
      </c>
      <c r="O275" s="30">
        <f t="shared" si="24"/>
        <v>0.80028114654074067</v>
      </c>
      <c r="P275" s="29"/>
      <c r="Q275" s="81">
        <f t="shared" si="25"/>
        <v>2022467.6876122511</v>
      </c>
      <c r="R275" s="30"/>
      <c r="S275" s="81">
        <f t="shared" si="20"/>
        <v>54.618823495443685</v>
      </c>
      <c r="T275" s="81">
        <f t="shared" si="20"/>
        <v>6966111.7450962365</v>
      </c>
      <c r="U275" s="81">
        <f t="shared" si="20"/>
        <v>769700.90817686403</v>
      </c>
      <c r="V275" s="29">
        <f t="shared" si="26"/>
        <v>33632396.881580979</v>
      </c>
      <c r="W275" s="29">
        <f t="shared" si="26"/>
        <v>3723669.7320649703</v>
      </c>
      <c r="X275" s="29">
        <f t="shared" si="26"/>
        <v>536.51720036523193</v>
      </c>
      <c r="Y275" s="77">
        <f t="shared" si="27"/>
        <v>253.24812872913415</v>
      </c>
      <c r="Z275" s="30">
        <f t="shared" si="26"/>
        <v>0.47202238540858804</v>
      </c>
      <c r="AA275" s="29"/>
      <c r="AB275" s="29">
        <f t="shared" si="26"/>
        <v>6882869.972878594</v>
      </c>
      <c r="AC275" s="30"/>
      <c r="AD275" s="81">
        <f t="shared" si="21"/>
        <v>27110.630687769786</v>
      </c>
      <c r="AE275" s="29">
        <v>222421</v>
      </c>
      <c r="AF275" s="8">
        <f t="shared" si="15"/>
        <v>141527030.80007184</v>
      </c>
    </row>
    <row r="276" spans="1:33" x14ac:dyDescent="0.15">
      <c r="A276" s="28">
        <v>45382</v>
      </c>
      <c r="B276" s="29">
        <f t="shared" si="22"/>
        <v>89911696.543964311</v>
      </c>
      <c r="C276" s="81">
        <f t="shared" si="23"/>
        <v>88336.403119003429</v>
      </c>
      <c r="D276" s="29">
        <f t="shared" si="22"/>
        <v>181665.4259158129</v>
      </c>
      <c r="E276" s="29">
        <f t="shared" si="22"/>
        <v>28511.93337067392</v>
      </c>
      <c r="F276" s="29">
        <f t="shared" si="22"/>
        <v>1460447.2062761956</v>
      </c>
      <c r="G276" s="77">
        <f t="shared" si="17"/>
        <v>421640.06106497534</v>
      </c>
      <c r="H276" s="30">
        <f t="shared" si="22"/>
        <v>0.28870613004906936</v>
      </c>
      <c r="I276" s="81">
        <f t="shared" si="18"/>
        <v>3567184.414785522</v>
      </c>
      <c r="J276" s="81">
        <f t="shared" si="18"/>
        <v>2385005.7404234414</v>
      </c>
      <c r="K276" s="29">
        <f t="shared" si="22"/>
        <v>9275893.1108527035</v>
      </c>
      <c r="L276" s="29">
        <f t="shared" si="24"/>
        <v>476929.41757706244</v>
      </c>
      <c r="M276" s="29">
        <f t="shared" si="24"/>
        <v>4603198.817660667</v>
      </c>
      <c r="N276" s="77">
        <f t="shared" si="19"/>
        <v>4352289.2147168536</v>
      </c>
      <c r="O276" s="30">
        <f t="shared" si="24"/>
        <v>0.94549233850574255</v>
      </c>
      <c r="P276" s="29"/>
      <c r="Q276" s="81">
        <f t="shared" si="25"/>
        <v>2143990.9201511978</v>
      </c>
      <c r="R276" s="30"/>
      <c r="S276" s="81">
        <f t="shared" si="20"/>
        <v>73.501338283089865</v>
      </c>
      <c r="T276" s="81">
        <f t="shared" si="20"/>
        <v>8391589.6661176477</v>
      </c>
      <c r="U276" s="81">
        <f t="shared" si="20"/>
        <v>908046.98617073591</v>
      </c>
      <c r="V276" s="29">
        <f t="shared" si="26"/>
        <v>42237918.18913158</v>
      </c>
      <c r="W276" s="29">
        <f t="shared" si="26"/>
        <v>4708454.0815810226</v>
      </c>
      <c r="X276" s="29">
        <f t="shared" si="26"/>
        <v>713.13639068368536</v>
      </c>
      <c r="Y276" s="77">
        <f t="shared" si="27"/>
        <v>335.54434749257331</v>
      </c>
      <c r="Z276" s="30">
        <f t="shared" si="26"/>
        <v>0.4705191768027519</v>
      </c>
      <c r="AA276" s="29"/>
      <c r="AB276" s="29">
        <f t="shared" si="26"/>
        <v>8781121.9541529007</v>
      </c>
      <c r="AC276" s="30"/>
      <c r="AD276" s="81">
        <f t="shared" si="21"/>
        <v>33919.924001008985</v>
      </c>
      <c r="AE276" s="29">
        <v>289171</v>
      </c>
      <c r="AF276" s="8">
        <f t="shared" si="15"/>
        <v>178183774.03278226</v>
      </c>
    </row>
    <row r="277" spans="1:33" x14ac:dyDescent="0.15">
      <c r="A277" s="28">
        <v>45412</v>
      </c>
      <c r="B277" s="29">
        <f t="shared" si="22"/>
        <v>98206335.05929631</v>
      </c>
      <c r="C277" s="81">
        <f t="shared" si="23"/>
        <v>89821.684462505349</v>
      </c>
      <c r="D277" s="29">
        <f t="shared" si="22"/>
        <v>217748.96953296656</v>
      </c>
      <c r="E277" s="29">
        <f t="shared" si="22"/>
        <v>29883.263049341305</v>
      </c>
      <c r="F277" s="29">
        <f t="shared" si="22"/>
        <v>1448104.5504050776</v>
      </c>
      <c r="G277" s="77">
        <f t="shared" si="17"/>
        <v>642927.10516547144</v>
      </c>
      <c r="H277" s="30">
        <f t="shared" si="22"/>
        <v>0.44397837503212439</v>
      </c>
      <c r="I277" s="81">
        <f t="shared" si="18"/>
        <v>3684018.4278047187</v>
      </c>
      <c r="J277" s="81">
        <f t="shared" si="18"/>
        <v>2584086.2357724588</v>
      </c>
      <c r="K277" s="29">
        <f t="shared" si="22"/>
        <v>10453967.218587793</v>
      </c>
      <c r="L277" s="29">
        <f t="shared" si="24"/>
        <v>493134.69822410255</v>
      </c>
      <c r="M277" s="29">
        <f t="shared" si="24"/>
        <v>5060739.4183607074</v>
      </c>
      <c r="N277" s="77">
        <f t="shared" si="19"/>
        <v>4768239.1767100682</v>
      </c>
      <c r="O277" s="30">
        <f t="shared" si="24"/>
        <v>0.94220207414959389</v>
      </c>
      <c r="P277" s="29"/>
      <c r="Q277" s="81">
        <f t="shared" si="25"/>
        <v>2189503.8836340946</v>
      </c>
      <c r="R277" s="30"/>
      <c r="S277" s="81">
        <f t="shared" si="20"/>
        <v>41.921323370622616</v>
      </c>
      <c r="T277" s="81">
        <f t="shared" si="20"/>
        <v>8785396.9559968952</v>
      </c>
      <c r="U277" s="81">
        <f t="shared" si="20"/>
        <v>984103.60802826681</v>
      </c>
      <c r="V277" s="29">
        <f t="shared" si="26"/>
        <v>46253229.46063526</v>
      </c>
      <c r="W277" s="29">
        <f t="shared" si="26"/>
        <v>5009581.0211518267</v>
      </c>
      <c r="X277" s="29">
        <f t="shared" si="26"/>
        <v>654.58629249424177</v>
      </c>
      <c r="Y277" s="77">
        <f t="shared" si="27"/>
        <v>371.44152066992666</v>
      </c>
      <c r="Z277" s="30">
        <f t="shared" si="26"/>
        <v>0.56744469740510817</v>
      </c>
      <c r="AA277" s="29"/>
      <c r="AB277" s="29">
        <f t="shared" si="26"/>
        <v>9066594.393605765</v>
      </c>
      <c r="AC277" s="30"/>
      <c r="AD277" s="81">
        <f t="shared" si="21"/>
        <v>46018.874168935545</v>
      </c>
      <c r="AE277" s="29">
        <v>323870</v>
      </c>
      <c r="AF277" s="8">
        <f>SUM(B277:C277,D277,E277,G277,I277,J277,K277:L277,N277,Q277,S277,T277:U277,V277,W277,Y277,AB277,AD277:AE277)</f>
        <v>193828873.39867082</v>
      </c>
    </row>
    <row r="278" spans="1:33" ht="21" x14ac:dyDescent="0.15">
      <c r="A278" s="31" t="s">
        <v>95</v>
      </c>
      <c r="B278" s="32">
        <f>SUM(B266:B277)</f>
        <v>1109065007.9612298</v>
      </c>
      <c r="C278" s="32">
        <f>SUM(C266:C277)</f>
        <v>1001644.5588015618</v>
      </c>
      <c r="D278" s="32">
        <f>SUM(D266:D277)</f>
        <v>2106391.6944163218</v>
      </c>
      <c r="E278" s="32">
        <f>SUM(E266:E277)</f>
        <v>347090.18724737968</v>
      </c>
      <c r="F278" s="32"/>
      <c r="G278" s="32">
        <f>SUM(G266:G277)</f>
        <v>8536548.1610367745</v>
      </c>
      <c r="H278" s="32"/>
      <c r="I278" s="32">
        <f>SUM(I266:I277)</f>
        <v>39391007.975391157</v>
      </c>
      <c r="J278" s="32">
        <f>SUM(J266:J277)</f>
        <v>27226348.316690207</v>
      </c>
      <c r="K278" s="32">
        <f>SUM(K266:K277)</f>
        <v>119011684.01598203</v>
      </c>
      <c r="L278" s="32">
        <f>SUM(L266:L277)</f>
        <v>5425669.1591163846</v>
      </c>
      <c r="M278" s="33"/>
      <c r="N278" s="32">
        <f>SUM(N266:N277)</f>
        <v>50095994.119271532</v>
      </c>
      <c r="O278" s="33"/>
      <c r="P278" s="79"/>
      <c r="Q278" s="32">
        <f>SUM(Q266:Q277)</f>
        <v>30128662.206003848</v>
      </c>
      <c r="R278" s="32"/>
      <c r="S278" s="32">
        <f>SUM(S266:S277)</f>
        <v>501.40146343645449</v>
      </c>
      <c r="T278" s="32">
        <f>SUM(T266:T277)</f>
        <v>96273371.217359528</v>
      </c>
      <c r="U278" s="32">
        <f>SUM(U266:U277)</f>
        <v>10355780.714473739</v>
      </c>
      <c r="V278" s="32">
        <f>SUM(V266:V277)</f>
        <v>542974871.39831066</v>
      </c>
      <c r="W278" s="32">
        <f>SUM(W266:W277)</f>
        <v>54190085.666296095</v>
      </c>
      <c r="X278" s="32"/>
      <c r="Y278" s="32">
        <f>SUM(Y266:Y277)</f>
        <v>3449.6253709013754</v>
      </c>
      <c r="Z278" s="32"/>
      <c r="AA278" s="32"/>
      <c r="AB278" s="32">
        <f>SUM(AB266:AB277)</f>
        <v>97299354.091195017</v>
      </c>
      <c r="AC278" s="32"/>
      <c r="AD278" s="32">
        <f>SUM(AD266:AD277)</f>
        <v>482018.4286246241</v>
      </c>
      <c r="AE278" s="32">
        <f>SUM(AE266:AE277)</f>
        <v>4423053</v>
      </c>
      <c r="AF278" s="32">
        <f>SUM(B278:AE278)</f>
        <v>2198338533.8982811</v>
      </c>
      <c r="AG278" s="8"/>
    </row>
    <row r="279" spans="1:33" x14ac:dyDescent="0.15">
      <c r="P279" s="6"/>
    </row>
    <row r="280" spans="1:33" x14ac:dyDescent="0.15">
      <c r="P280" s="6"/>
    </row>
    <row r="281" spans="1:33" x14ac:dyDescent="0.15">
      <c r="P281" s="6"/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3223E-7B17-4658-A982-C7FD60A9A0EB}">
  <sheetPr>
    <tabColor theme="5" tint="0.499984740745262"/>
  </sheetPr>
  <dimension ref="A1:AG281"/>
  <sheetViews>
    <sheetView zoomScaleNormal="100" workbookViewId="0">
      <pane xSplit="1" ySplit="9" topLeftCell="B254" activePane="bottomRight" state="frozen"/>
      <selection activeCell="J2" sqref="J2"/>
      <selection pane="topRight" activeCell="J2" sqref="J2"/>
      <selection pane="bottomLeft" activeCell="J2" sqref="J2"/>
      <selection pane="bottomRight" activeCell="A274" sqref="A268:XFD274"/>
    </sheetView>
  </sheetViews>
  <sheetFormatPr defaultColWidth="9" defaultRowHeight="10.5" x14ac:dyDescent="0.15"/>
  <cols>
    <col min="1" max="1" width="15.75" style="2" customWidth="1"/>
    <col min="2" max="2" width="13.25" style="2" customWidth="1"/>
    <col min="3" max="4" width="10.25" style="2" customWidth="1"/>
    <col min="5" max="6" width="13.875" style="2" customWidth="1"/>
    <col min="7" max="9" width="14" style="2" customWidth="1"/>
    <col min="10" max="10" width="16" style="2" customWidth="1"/>
    <col min="11" max="11" width="16.5" style="2" customWidth="1"/>
    <col min="12" max="12" width="10.25" style="2" customWidth="1"/>
    <col min="13" max="13" width="11.5" style="2" customWidth="1"/>
    <col min="14" max="14" width="10.625" style="2" customWidth="1"/>
    <col min="15" max="16" width="10.25" style="2" customWidth="1"/>
    <col min="17" max="18" width="10.625" style="2" customWidth="1"/>
    <col min="19" max="19" width="10.25" style="2" customWidth="1"/>
    <col min="20" max="20" width="11.625" style="2" customWidth="1"/>
    <col min="21" max="21" width="10.625" style="2" customWidth="1"/>
    <col min="22" max="22" width="11.75" style="2" customWidth="1"/>
    <col min="23" max="24" width="10.875" style="2" customWidth="1"/>
    <col min="25" max="27" width="10.25" style="2" customWidth="1"/>
    <col min="28" max="29" width="10.875" style="2" customWidth="1"/>
    <col min="30" max="30" width="10.25" style="2" customWidth="1"/>
    <col min="31" max="31" width="10.625" style="2" customWidth="1"/>
    <col min="32" max="32" width="14" style="2" customWidth="1"/>
    <col min="33" max="33" width="11.625" style="2" customWidth="1"/>
    <col min="34" max="16384" width="9" style="2"/>
  </cols>
  <sheetData>
    <row r="1" spans="1:32" x14ac:dyDescent="0.15">
      <c r="I1" s="2" t="s">
        <v>104</v>
      </c>
    </row>
    <row r="2" spans="1:32" x14ac:dyDescent="0.15">
      <c r="A2" s="1" t="s">
        <v>0</v>
      </c>
      <c r="D2" s="4" t="s">
        <v>90</v>
      </c>
      <c r="I2" s="5">
        <f>AF278</f>
        <v>2190297389.769485</v>
      </c>
    </row>
    <row r="3" spans="1:32" x14ac:dyDescent="0.15">
      <c r="A3" s="2" t="s">
        <v>1</v>
      </c>
      <c r="D3" s="4" t="s">
        <v>96</v>
      </c>
      <c r="I3" s="6">
        <f>SUM(AF254:AF265)</f>
        <v>2130076310</v>
      </c>
    </row>
    <row r="4" spans="1:32" x14ac:dyDescent="0.15">
      <c r="A4" s="60" t="s">
        <v>2</v>
      </c>
      <c r="B4" s="7"/>
      <c r="D4" s="4" t="s">
        <v>3</v>
      </c>
      <c r="I4" s="8">
        <f>I2-I3</f>
        <v>60221079.769484997</v>
      </c>
    </row>
    <row r="5" spans="1:32" x14ac:dyDescent="0.15">
      <c r="A5" s="61" t="s">
        <v>4</v>
      </c>
      <c r="B5" s="9"/>
      <c r="D5" s="4" t="s">
        <v>5</v>
      </c>
      <c r="I5" s="53">
        <f>I4/I3</f>
        <v>2.8271794529973904E-2</v>
      </c>
    </row>
    <row r="6" spans="1:32" x14ac:dyDescent="0.15">
      <c r="A6" s="10" t="s">
        <v>6</v>
      </c>
      <c r="B6" s="10"/>
      <c r="D6" s="3"/>
    </row>
    <row r="7" spans="1:32" x14ac:dyDescent="0.15">
      <c r="D7" s="3"/>
    </row>
    <row r="9" spans="1:32" s="13" customFormat="1" ht="84" x14ac:dyDescent="0.3">
      <c r="A9" s="11" t="s">
        <v>7</v>
      </c>
      <c r="B9" s="12" t="s">
        <v>8</v>
      </c>
      <c r="C9" s="12" t="s">
        <v>9</v>
      </c>
      <c r="D9" s="12" t="s">
        <v>11</v>
      </c>
      <c r="E9" s="12" t="s">
        <v>13</v>
      </c>
      <c r="F9" s="12" t="s">
        <v>117</v>
      </c>
      <c r="G9" s="12" t="s">
        <v>14</v>
      </c>
      <c r="H9" s="12" t="s">
        <v>118</v>
      </c>
      <c r="I9" s="12" t="s">
        <v>16</v>
      </c>
      <c r="J9" s="12" t="s">
        <v>19</v>
      </c>
      <c r="K9" s="12" t="s">
        <v>21</v>
      </c>
      <c r="L9" s="12" t="s">
        <v>22</v>
      </c>
      <c r="M9" s="12" t="s">
        <v>23</v>
      </c>
      <c r="N9" s="12" t="s">
        <v>24</v>
      </c>
      <c r="O9" s="12" t="s">
        <v>25</v>
      </c>
      <c r="P9" s="12" t="s">
        <v>119</v>
      </c>
      <c r="Q9" s="12" t="s">
        <v>26</v>
      </c>
      <c r="R9" s="12" t="s">
        <v>120</v>
      </c>
      <c r="S9" s="12" t="s">
        <v>28</v>
      </c>
      <c r="T9" s="12" t="s">
        <v>30</v>
      </c>
      <c r="U9" s="12" t="s">
        <v>31</v>
      </c>
      <c r="V9" s="12" t="s">
        <v>33</v>
      </c>
      <c r="W9" s="12" t="s">
        <v>36</v>
      </c>
      <c r="X9" s="12" t="s">
        <v>121</v>
      </c>
      <c r="Y9" s="12" t="s">
        <v>38</v>
      </c>
      <c r="Z9" s="12" t="s">
        <v>122</v>
      </c>
      <c r="AA9" s="12" t="s">
        <v>123</v>
      </c>
      <c r="AB9" s="12" t="s">
        <v>39</v>
      </c>
      <c r="AC9" s="12" t="s">
        <v>124</v>
      </c>
      <c r="AD9" s="12" t="s">
        <v>40</v>
      </c>
      <c r="AE9" s="12" t="s">
        <v>41</v>
      </c>
      <c r="AF9" s="12" t="s">
        <v>42</v>
      </c>
    </row>
    <row r="10" spans="1:32" s="16" customFormat="1" x14ac:dyDescent="0.15">
      <c r="A10" s="14">
        <v>37287</v>
      </c>
      <c r="B10" s="15">
        <v>48917163</v>
      </c>
      <c r="C10" s="15">
        <v>24507</v>
      </c>
      <c r="D10" s="15">
        <v>165741</v>
      </c>
      <c r="E10" s="15">
        <v>74515</v>
      </c>
      <c r="F10" s="15"/>
      <c r="G10" s="15">
        <v>171463</v>
      </c>
      <c r="H10" s="15"/>
      <c r="I10" s="15">
        <v>57460</v>
      </c>
      <c r="J10" s="15">
        <v>437550</v>
      </c>
      <c r="K10" s="15">
        <v>6781934</v>
      </c>
      <c r="L10" s="15">
        <v>698082</v>
      </c>
      <c r="N10" s="15"/>
      <c r="Q10" s="15">
        <v>12358860</v>
      </c>
      <c r="R10" s="15"/>
      <c r="S10" s="15">
        <v>240</v>
      </c>
      <c r="T10" s="15">
        <v>0</v>
      </c>
      <c r="U10" s="15">
        <v>5084</v>
      </c>
      <c r="V10" s="15">
        <v>7518753</v>
      </c>
      <c r="W10" s="15">
        <v>4889100</v>
      </c>
      <c r="X10" s="15"/>
      <c r="Y10" s="2"/>
      <c r="Z10" s="2"/>
      <c r="AA10" s="2"/>
      <c r="AB10" s="15">
        <v>4548916</v>
      </c>
      <c r="AC10" s="15"/>
      <c r="AD10" s="2"/>
      <c r="AE10" s="18">
        <v>315144</v>
      </c>
      <c r="AF10" s="18">
        <f t="shared" ref="AF10:AF73" si="0">SUM(B10:C10,D10,E10,G10,I10,J10,K10:L10,N10,Q10,S10,T10:U10,V10,W10,Y10,AB10,AD10:AE10)</f>
        <v>86964512</v>
      </c>
    </row>
    <row r="11" spans="1:32" s="16" customFormat="1" x14ac:dyDescent="0.15">
      <c r="A11" s="14">
        <v>37315</v>
      </c>
      <c r="B11" s="15">
        <v>39793773</v>
      </c>
      <c r="C11" s="15">
        <v>20703</v>
      </c>
      <c r="D11" s="15">
        <v>140121</v>
      </c>
      <c r="E11" s="15">
        <v>61196</v>
      </c>
      <c r="F11" s="15"/>
      <c r="G11" s="15">
        <v>144356</v>
      </c>
      <c r="H11" s="15"/>
      <c r="I11" s="15">
        <v>42274</v>
      </c>
      <c r="J11" s="15">
        <v>378689</v>
      </c>
      <c r="K11" s="15">
        <v>5673567</v>
      </c>
      <c r="L11" s="15">
        <v>568488</v>
      </c>
      <c r="N11" s="15"/>
      <c r="Q11" s="15">
        <v>9962475</v>
      </c>
      <c r="R11" s="15"/>
      <c r="S11" s="15">
        <v>72</v>
      </c>
      <c r="T11" s="15">
        <v>0</v>
      </c>
      <c r="U11" s="15">
        <v>3466</v>
      </c>
      <c r="V11" s="15">
        <v>6665192</v>
      </c>
      <c r="W11" s="15">
        <v>4146684</v>
      </c>
      <c r="X11" s="15"/>
      <c r="Y11" s="2"/>
      <c r="Z11" s="2"/>
      <c r="AA11" s="2"/>
      <c r="AB11" s="15">
        <v>4484984</v>
      </c>
      <c r="AC11" s="15"/>
      <c r="AD11" s="2"/>
      <c r="AE11" s="18">
        <v>252864</v>
      </c>
      <c r="AF11" s="18">
        <f t="shared" si="0"/>
        <v>72338904</v>
      </c>
    </row>
    <row r="12" spans="1:32" s="16" customFormat="1" x14ac:dyDescent="0.15">
      <c r="A12" s="14">
        <v>37346</v>
      </c>
      <c r="B12" s="15">
        <v>34977109</v>
      </c>
      <c r="C12" s="15">
        <v>18107</v>
      </c>
      <c r="D12" s="15">
        <v>132407</v>
      </c>
      <c r="E12" s="15">
        <v>56649</v>
      </c>
      <c r="F12" s="15"/>
      <c r="G12" s="15">
        <v>133116</v>
      </c>
      <c r="H12" s="15"/>
      <c r="I12" s="15">
        <v>45336</v>
      </c>
      <c r="J12" s="15">
        <v>325179</v>
      </c>
      <c r="K12" s="15">
        <v>5010962</v>
      </c>
      <c r="L12" s="15">
        <v>527136</v>
      </c>
      <c r="N12" s="15"/>
      <c r="Q12" s="15">
        <v>9632023</v>
      </c>
      <c r="R12" s="15"/>
      <c r="S12" s="15">
        <v>144</v>
      </c>
      <c r="T12" s="15">
        <v>0</v>
      </c>
      <c r="U12" s="15">
        <v>1742</v>
      </c>
      <c r="V12" s="15">
        <v>5739414</v>
      </c>
      <c r="W12" s="15">
        <v>3406078</v>
      </c>
      <c r="X12" s="15"/>
      <c r="Y12" s="2"/>
      <c r="Z12" s="2"/>
      <c r="AA12" s="2"/>
      <c r="AB12" s="15">
        <v>4056108</v>
      </c>
      <c r="AC12" s="15"/>
      <c r="AD12" s="2"/>
      <c r="AE12" s="18">
        <v>230148</v>
      </c>
      <c r="AF12" s="18">
        <f t="shared" si="0"/>
        <v>64291658</v>
      </c>
    </row>
    <row r="13" spans="1:32" s="16" customFormat="1" x14ac:dyDescent="0.15">
      <c r="A13" s="14">
        <v>37376</v>
      </c>
      <c r="B13" s="15">
        <v>51831697</v>
      </c>
      <c r="C13" s="15">
        <v>26314</v>
      </c>
      <c r="D13" s="15">
        <v>192841</v>
      </c>
      <c r="E13" s="15">
        <v>81097</v>
      </c>
      <c r="F13" s="15"/>
      <c r="G13" s="15">
        <v>167964</v>
      </c>
      <c r="H13" s="15"/>
      <c r="I13" s="15">
        <v>71361</v>
      </c>
      <c r="J13" s="15">
        <v>503182</v>
      </c>
      <c r="K13" s="15">
        <v>6860211</v>
      </c>
      <c r="L13" s="15">
        <v>684192</v>
      </c>
      <c r="N13" s="15"/>
      <c r="Q13" s="15">
        <v>13110767</v>
      </c>
      <c r="R13" s="15"/>
      <c r="S13" s="15">
        <v>168</v>
      </c>
      <c r="T13" s="15">
        <v>0</v>
      </c>
      <c r="U13" s="15">
        <v>2963</v>
      </c>
      <c r="V13" s="15">
        <v>8677317</v>
      </c>
      <c r="W13" s="15">
        <v>5111870</v>
      </c>
      <c r="X13" s="15"/>
      <c r="Y13" s="2"/>
      <c r="Z13" s="2"/>
      <c r="AA13" s="2"/>
      <c r="AB13" s="15">
        <v>5984240</v>
      </c>
      <c r="AC13" s="15"/>
      <c r="AD13" s="2"/>
      <c r="AE13" s="18">
        <v>351072</v>
      </c>
      <c r="AF13" s="18">
        <f t="shared" si="0"/>
        <v>93657256</v>
      </c>
    </row>
    <row r="14" spans="1:32" s="16" customFormat="1" x14ac:dyDescent="0.15">
      <c r="A14" s="14">
        <v>37407</v>
      </c>
      <c r="B14" s="15">
        <v>62783404</v>
      </c>
      <c r="C14" s="15">
        <v>30748</v>
      </c>
      <c r="D14" s="15">
        <v>241102</v>
      </c>
      <c r="E14" s="15">
        <v>102765</v>
      </c>
      <c r="F14" s="15"/>
      <c r="G14" s="15">
        <v>222930</v>
      </c>
      <c r="H14" s="15"/>
      <c r="I14" s="15">
        <v>74535</v>
      </c>
      <c r="J14" s="15">
        <v>611581</v>
      </c>
      <c r="K14" s="15">
        <v>9019728</v>
      </c>
      <c r="L14" s="15">
        <v>842232</v>
      </c>
      <c r="N14" s="15"/>
      <c r="Q14" s="15">
        <v>14219434</v>
      </c>
      <c r="R14" s="15"/>
      <c r="S14" s="15">
        <v>372</v>
      </c>
      <c r="T14" s="15">
        <v>0</v>
      </c>
      <c r="U14" s="15">
        <v>5030</v>
      </c>
      <c r="V14" s="15">
        <v>11827238</v>
      </c>
      <c r="W14" s="15">
        <v>6401623</v>
      </c>
      <c r="X14" s="15"/>
      <c r="Y14" s="2"/>
      <c r="Z14" s="2"/>
      <c r="AA14" s="2"/>
      <c r="AB14" s="15">
        <v>7485461</v>
      </c>
      <c r="AC14" s="15"/>
      <c r="AD14" s="2"/>
      <c r="AE14" s="18">
        <v>361008</v>
      </c>
      <c r="AF14" s="18">
        <f t="shared" si="0"/>
        <v>114229191</v>
      </c>
    </row>
    <row r="15" spans="1:32" s="16" customFormat="1" x14ac:dyDescent="0.15">
      <c r="A15" s="14">
        <v>37437</v>
      </c>
      <c r="B15" s="15">
        <v>55337529</v>
      </c>
      <c r="C15" s="15">
        <v>24043</v>
      </c>
      <c r="D15" s="15">
        <v>195565</v>
      </c>
      <c r="E15" s="15">
        <v>80990</v>
      </c>
      <c r="F15" s="15"/>
      <c r="G15" s="15">
        <v>201611</v>
      </c>
      <c r="H15" s="15"/>
      <c r="I15" s="15">
        <v>64811</v>
      </c>
      <c r="J15" s="15">
        <v>498234</v>
      </c>
      <c r="K15" s="15">
        <v>7606587</v>
      </c>
      <c r="L15" s="15">
        <v>644568</v>
      </c>
      <c r="N15" s="15"/>
      <c r="Q15" s="15">
        <v>13140860</v>
      </c>
      <c r="R15" s="15"/>
      <c r="S15" s="15">
        <v>264</v>
      </c>
      <c r="T15" s="15">
        <v>0</v>
      </c>
      <c r="U15" s="15">
        <v>1296</v>
      </c>
      <c r="V15" s="15">
        <v>10251097</v>
      </c>
      <c r="W15" s="15">
        <v>4884938</v>
      </c>
      <c r="X15" s="15"/>
      <c r="Y15" s="2"/>
      <c r="Z15" s="2"/>
      <c r="AA15" s="2"/>
      <c r="AB15" s="15">
        <v>6102166</v>
      </c>
      <c r="AC15" s="15"/>
      <c r="AD15" s="2"/>
      <c r="AE15" s="18">
        <v>337776</v>
      </c>
      <c r="AF15" s="18">
        <f t="shared" si="0"/>
        <v>99372335</v>
      </c>
    </row>
    <row r="16" spans="1:32" s="16" customFormat="1" x14ac:dyDescent="0.15">
      <c r="A16" s="14">
        <v>37468</v>
      </c>
      <c r="B16" s="15">
        <v>72911747</v>
      </c>
      <c r="C16" s="15">
        <v>28782</v>
      </c>
      <c r="D16" s="15">
        <v>216410</v>
      </c>
      <c r="E16" s="15">
        <v>96635</v>
      </c>
      <c r="F16" s="15"/>
      <c r="G16" s="15">
        <v>218303</v>
      </c>
      <c r="H16" s="15"/>
      <c r="I16" s="15">
        <v>74236</v>
      </c>
      <c r="J16" s="15">
        <v>589426</v>
      </c>
      <c r="K16" s="15">
        <v>10071015</v>
      </c>
      <c r="L16" s="15">
        <v>745356</v>
      </c>
      <c r="N16" s="15"/>
      <c r="Q16" s="15">
        <v>16688220</v>
      </c>
      <c r="R16" s="15"/>
      <c r="S16" s="15">
        <v>240</v>
      </c>
      <c r="T16" s="15">
        <v>0</v>
      </c>
      <c r="U16" s="15">
        <v>1232</v>
      </c>
      <c r="V16" s="15">
        <v>14373049</v>
      </c>
      <c r="W16" s="15">
        <v>5774788</v>
      </c>
      <c r="X16" s="15"/>
      <c r="Y16" s="2"/>
      <c r="Z16" s="2"/>
      <c r="AA16" s="2"/>
      <c r="AB16" s="15">
        <v>6236337</v>
      </c>
      <c r="AC16" s="15"/>
      <c r="AD16" s="2"/>
      <c r="AE16" s="18">
        <v>504108</v>
      </c>
      <c r="AF16" s="18">
        <f t="shared" si="0"/>
        <v>128529884</v>
      </c>
    </row>
    <row r="17" spans="1:32" s="16" customFormat="1" x14ac:dyDescent="0.15">
      <c r="A17" s="14">
        <v>37499</v>
      </c>
      <c r="B17" s="15">
        <v>61601726</v>
      </c>
      <c r="C17" s="15">
        <v>22688</v>
      </c>
      <c r="D17" s="15">
        <v>168988</v>
      </c>
      <c r="E17" s="15">
        <v>74617</v>
      </c>
      <c r="F17" s="15"/>
      <c r="G17" s="15">
        <v>154570</v>
      </c>
      <c r="H17" s="15"/>
      <c r="I17" s="15">
        <v>49380</v>
      </c>
      <c r="J17" s="15">
        <v>471209</v>
      </c>
      <c r="K17" s="15">
        <v>8577564</v>
      </c>
      <c r="L17" s="15">
        <v>678493</v>
      </c>
      <c r="N17" s="15"/>
      <c r="Q17" s="15">
        <v>14096837</v>
      </c>
      <c r="R17" s="15"/>
      <c r="S17" s="15">
        <v>132</v>
      </c>
      <c r="T17" s="15">
        <v>0</v>
      </c>
      <c r="U17" s="15">
        <v>295</v>
      </c>
      <c r="V17" s="15">
        <v>12095901</v>
      </c>
      <c r="W17" s="15">
        <v>4796100</v>
      </c>
      <c r="X17" s="15"/>
      <c r="Y17" s="2"/>
      <c r="Z17" s="2"/>
      <c r="AA17" s="2"/>
      <c r="AB17" s="15">
        <v>4150282</v>
      </c>
      <c r="AC17" s="15"/>
      <c r="AD17" s="2"/>
      <c r="AE17" s="18">
        <v>420540</v>
      </c>
      <c r="AF17" s="18">
        <f t="shared" si="0"/>
        <v>107359322</v>
      </c>
    </row>
    <row r="18" spans="1:32" s="16" customFormat="1" x14ac:dyDescent="0.15">
      <c r="A18" s="14">
        <v>37529</v>
      </c>
      <c r="B18" s="15">
        <v>53182316</v>
      </c>
      <c r="C18" s="15">
        <v>20996</v>
      </c>
      <c r="D18" s="15">
        <v>149769</v>
      </c>
      <c r="E18" s="15">
        <v>66093</v>
      </c>
      <c r="F18" s="15"/>
      <c r="G18" s="15">
        <v>116613</v>
      </c>
      <c r="H18" s="15"/>
      <c r="I18" s="15">
        <v>55233</v>
      </c>
      <c r="J18" s="15">
        <v>422114</v>
      </c>
      <c r="K18" s="15">
        <v>7380951</v>
      </c>
      <c r="L18" s="15">
        <v>590040</v>
      </c>
      <c r="N18" s="15"/>
      <c r="Q18" s="15">
        <v>12464041</v>
      </c>
      <c r="R18" s="15"/>
      <c r="S18" s="15">
        <v>252</v>
      </c>
      <c r="T18" s="15">
        <v>0</v>
      </c>
      <c r="U18" s="15">
        <v>273</v>
      </c>
      <c r="V18" s="15">
        <v>10514770</v>
      </c>
      <c r="W18" s="15">
        <v>4157509</v>
      </c>
      <c r="X18" s="15"/>
      <c r="Y18" s="2"/>
      <c r="Z18" s="2"/>
      <c r="AA18" s="2"/>
      <c r="AB18" s="15">
        <v>4172866</v>
      </c>
      <c r="AC18" s="15"/>
      <c r="AD18" s="2"/>
      <c r="AE18" s="18">
        <v>404628</v>
      </c>
      <c r="AF18" s="18">
        <f t="shared" si="0"/>
        <v>93698464</v>
      </c>
    </row>
    <row r="19" spans="1:32" s="16" customFormat="1" x14ac:dyDescent="0.15">
      <c r="A19" s="14">
        <v>37560</v>
      </c>
      <c r="B19" s="15">
        <v>52986337</v>
      </c>
      <c r="C19" s="15">
        <v>21148</v>
      </c>
      <c r="D19" s="15">
        <v>170996</v>
      </c>
      <c r="E19" s="15">
        <v>75622</v>
      </c>
      <c r="F19" s="15"/>
      <c r="G19" s="15">
        <v>179245</v>
      </c>
      <c r="H19" s="15"/>
      <c r="I19" s="15">
        <v>59434</v>
      </c>
      <c r="J19" s="15">
        <v>460662</v>
      </c>
      <c r="K19" s="15">
        <v>7643616</v>
      </c>
      <c r="L19" s="15">
        <v>672901</v>
      </c>
      <c r="N19" s="15"/>
      <c r="Q19" s="15">
        <v>12593628</v>
      </c>
      <c r="R19" s="15"/>
      <c r="S19" s="15">
        <v>108</v>
      </c>
      <c r="T19" s="15">
        <v>0</v>
      </c>
      <c r="U19" s="15">
        <v>148</v>
      </c>
      <c r="V19" s="15">
        <v>10362073</v>
      </c>
      <c r="W19" s="15">
        <v>4360407</v>
      </c>
      <c r="X19" s="15"/>
      <c r="Y19" s="2"/>
      <c r="Z19" s="2"/>
      <c r="AA19" s="2"/>
      <c r="AB19" s="15">
        <v>5623605</v>
      </c>
      <c r="AC19" s="15"/>
      <c r="AD19" s="2"/>
      <c r="AE19" s="18">
        <v>372504</v>
      </c>
      <c r="AF19" s="18">
        <f t="shared" si="0"/>
        <v>95582434</v>
      </c>
    </row>
    <row r="20" spans="1:32" s="16" customFormat="1" x14ac:dyDescent="0.15">
      <c r="A20" s="14">
        <v>37590</v>
      </c>
      <c r="B20" s="15">
        <v>43968926</v>
      </c>
      <c r="C20" s="15">
        <v>21020</v>
      </c>
      <c r="D20" s="15">
        <v>161230</v>
      </c>
      <c r="E20" s="15">
        <v>69955</v>
      </c>
      <c r="F20" s="15"/>
      <c r="G20" s="15">
        <v>211353</v>
      </c>
      <c r="H20" s="15"/>
      <c r="I20" s="15">
        <v>49877</v>
      </c>
      <c r="J20" s="15">
        <v>429725</v>
      </c>
      <c r="K20" s="15">
        <v>6323687</v>
      </c>
      <c r="L20" s="15">
        <v>595539</v>
      </c>
      <c r="N20" s="15"/>
      <c r="Q20" s="15">
        <v>10476274</v>
      </c>
      <c r="R20" s="15"/>
      <c r="S20" s="15">
        <v>108</v>
      </c>
      <c r="T20" s="15">
        <v>0</v>
      </c>
      <c r="U20" s="15">
        <v>14</v>
      </c>
      <c r="V20" s="15">
        <v>8511644</v>
      </c>
      <c r="W20" s="15">
        <v>3811366</v>
      </c>
      <c r="X20" s="15"/>
      <c r="Y20" s="2"/>
      <c r="Z20" s="2"/>
      <c r="AA20" s="2"/>
      <c r="AB20" s="15">
        <v>5277339</v>
      </c>
      <c r="AC20" s="15"/>
      <c r="AD20" s="2"/>
      <c r="AE20" s="18">
        <v>321960</v>
      </c>
      <c r="AF20" s="18">
        <f t="shared" si="0"/>
        <v>80230017</v>
      </c>
    </row>
    <row r="21" spans="1:32" s="16" customFormat="1" x14ac:dyDescent="0.15">
      <c r="A21" s="14">
        <v>37621</v>
      </c>
      <c r="B21" s="15">
        <v>43645575</v>
      </c>
      <c r="C21" s="15">
        <v>19741</v>
      </c>
      <c r="D21" s="15">
        <v>144555</v>
      </c>
      <c r="E21" s="15">
        <v>69983</v>
      </c>
      <c r="F21" s="15"/>
      <c r="G21" s="15">
        <v>202720</v>
      </c>
      <c r="H21" s="15"/>
      <c r="I21" s="15">
        <v>44084</v>
      </c>
      <c r="J21" s="15">
        <v>427414</v>
      </c>
      <c r="K21" s="15">
        <v>6006459</v>
      </c>
      <c r="L21" s="15">
        <v>580321</v>
      </c>
      <c r="N21" s="15"/>
      <c r="Q21" s="15">
        <v>10646532</v>
      </c>
      <c r="R21" s="15"/>
      <c r="S21" s="15">
        <v>180</v>
      </c>
      <c r="T21" s="15">
        <v>0</v>
      </c>
      <c r="U21" s="15">
        <v>24</v>
      </c>
      <c r="V21" s="15">
        <v>7916705</v>
      </c>
      <c r="W21" s="15">
        <v>3833274</v>
      </c>
      <c r="X21" s="15"/>
      <c r="Y21" s="2"/>
      <c r="Z21" s="2"/>
      <c r="AA21" s="2"/>
      <c r="AB21" s="15">
        <v>5187676</v>
      </c>
      <c r="AC21" s="15"/>
      <c r="AD21" s="2"/>
      <c r="AE21" s="18">
        <v>337452</v>
      </c>
      <c r="AF21" s="18">
        <f t="shared" si="0"/>
        <v>79062695</v>
      </c>
    </row>
    <row r="22" spans="1:32" s="16" customFormat="1" x14ac:dyDescent="0.15">
      <c r="A22" s="14">
        <v>37652</v>
      </c>
      <c r="B22" s="15">
        <v>47880549</v>
      </c>
      <c r="C22" s="15">
        <v>21936</v>
      </c>
      <c r="D22" s="15">
        <v>151209</v>
      </c>
      <c r="E22" s="15">
        <v>81828</v>
      </c>
      <c r="F22" s="15"/>
      <c r="G22" s="15">
        <v>190023</v>
      </c>
      <c r="H22" s="15"/>
      <c r="I22" s="15">
        <v>54615</v>
      </c>
      <c r="J22" s="15">
        <v>473671</v>
      </c>
      <c r="K22" s="15">
        <v>6635882</v>
      </c>
      <c r="L22" s="15">
        <v>655725</v>
      </c>
      <c r="N22" s="15"/>
      <c r="Q22" s="15">
        <v>11997791</v>
      </c>
      <c r="R22" s="15"/>
      <c r="S22" s="15">
        <v>156</v>
      </c>
      <c r="T22" s="15">
        <v>0</v>
      </c>
      <c r="U22" s="15">
        <v>0</v>
      </c>
      <c r="V22" s="15">
        <v>8002763</v>
      </c>
      <c r="W22" s="15">
        <v>4619917</v>
      </c>
      <c r="X22" s="15"/>
      <c r="Y22" s="2"/>
      <c r="Z22" s="2"/>
      <c r="AA22" s="2"/>
      <c r="AB22" s="15">
        <v>4910116</v>
      </c>
      <c r="AC22" s="15"/>
      <c r="AD22" s="2"/>
      <c r="AE22" s="18">
        <v>381108</v>
      </c>
      <c r="AF22" s="18">
        <f t="shared" si="0"/>
        <v>86057289</v>
      </c>
    </row>
    <row r="23" spans="1:32" s="16" customFormat="1" x14ac:dyDescent="0.15">
      <c r="A23" s="14">
        <v>37680</v>
      </c>
      <c r="B23" s="15">
        <v>37769078</v>
      </c>
      <c r="C23" s="15">
        <v>17607</v>
      </c>
      <c r="D23" s="15">
        <v>129282</v>
      </c>
      <c r="E23" s="15">
        <v>63876</v>
      </c>
      <c r="F23" s="15"/>
      <c r="G23" s="15">
        <v>209878</v>
      </c>
      <c r="H23" s="15"/>
      <c r="I23" s="15">
        <v>44118</v>
      </c>
      <c r="J23" s="15">
        <v>401131</v>
      </c>
      <c r="K23" s="15">
        <v>5146460</v>
      </c>
      <c r="L23" s="15">
        <v>526286</v>
      </c>
      <c r="N23" s="15"/>
      <c r="Q23" s="15">
        <v>9650862</v>
      </c>
      <c r="R23" s="15"/>
      <c r="S23" s="15">
        <v>132</v>
      </c>
      <c r="T23" s="15">
        <v>0</v>
      </c>
      <c r="U23" s="15">
        <v>0</v>
      </c>
      <c r="V23" s="15">
        <v>6590621</v>
      </c>
      <c r="W23" s="15">
        <v>3635115</v>
      </c>
      <c r="X23" s="15"/>
      <c r="Y23" s="2"/>
      <c r="Z23" s="2"/>
      <c r="AA23" s="2"/>
      <c r="AB23" s="15">
        <v>4460816</v>
      </c>
      <c r="AC23" s="15"/>
      <c r="AD23" s="2"/>
      <c r="AE23" s="18">
        <v>277536</v>
      </c>
      <c r="AF23" s="18">
        <f t="shared" si="0"/>
        <v>68922798</v>
      </c>
    </row>
    <row r="24" spans="1:32" s="16" customFormat="1" x14ac:dyDescent="0.15">
      <c r="A24" s="14">
        <v>37711</v>
      </c>
      <c r="B24" s="15">
        <v>43588114</v>
      </c>
      <c r="C24" s="15">
        <v>18485</v>
      </c>
      <c r="D24" s="15">
        <v>156365</v>
      </c>
      <c r="E24" s="15">
        <v>66671</v>
      </c>
      <c r="F24" s="15"/>
      <c r="G24" s="15">
        <v>262779</v>
      </c>
      <c r="H24" s="15"/>
      <c r="I24" s="15">
        <v>47110</v>
      </c>
      <c r="J24" s="15">
        <v>468100</v>
      </c>
      <c r="K24" s="15">
        <v>5606757</v>
      </c>
      <c r="L24" s="15">
        <v>565422</v>
      </c>
      <c r="N24" s="15"/>
      <c r="Q24" s="15">
        <v>11382556</v>
      </c>
      <c r="R24" s="15"/>
      <c r="S24" s="15">
        <v>72</v>
      </c>
      <c r="T24" s="15">
        <v>0</v>
      </c>
      <c r="U24" s="15">
        <v>0</v>
      </c>
      <c r="V24" s="15">
        <v>7508822</v>
      </c>
      <c r="W24" s="15">
        <v>3956692</v>
      </c>
      <c r="X24" s="15"/>
      <c r="Y24" s="2"/>
      <c r="Z24" s="2"/>
      <c r="AA24" s="2"/>
      <c r="AB24" s="15">
        <v>5263413</v>
      </c>
      <c r="AC24" s="15"/>
      <c r="AD24" s="2"/>
      <c r="AE24" s="18">
        <v>361644</v>
      </c>
      <c r="AF24" s="18">
        <f t="shared" si="0"/>
        <v>79253002</v>
      </c>
    </row>
    <row r="25" spans="1:32" s="16" customFormat="1" x14ac:dyDescent="0.15">
      <c r="A25" s="14">
        <v>37741</v>
      </c>
      <c r="B25" s="15">
        <v>61131230</v>
      </c>
      <c r="C25" s="15">
        <v>26544</v>
      </c>
      <c r="D25" s="15">
        <v>229968</v>
      </c>
      <c r="E25" s="15">
        <v>94097</v>
      </c>
      <c r="F25" s="15"/>
      <c r="G25" s="15">
        <v>435784</v>
      </c>
      <c r="H25" s="15"/>
      <c r="I25" s="15">
        <v>66421</v>
      </c>
      <c r="J25" s="15">
        <v>664951</v>
      </c>
      <c r="K25" s="15">
        <v>8025435</v>
      </c>
      <c r="L25" s="15">
        <v>774294</v>
      </c>
      <c r="N25" s="15"/>
      <c r="Q25" s="15">
        <v>14292456</v>
      </c>
      <c r="R25" s="15"/>
      <c r="S25" s="15">
        <v>180</v>
      </c>
      <c r="T25" s="15">
        <v>0</v>
      </c>
      <c r="U25" s="15">
        <v>120</v>
      </c>
      <c r="V25" s="15">
        <v>11952879</v>
      </c>
      <c r="W25" s="15">
        <v>5957416</v>
      </c>
      <c r="X25" s="15"/>
      <c r="Y25" s="2"/>
      <c r="Z25" s="2"/>
      <c r="AA25" s="2"/>
      <c r="AB25" s="15">
        <v>7611103</v>
      </c>
      <c r="AC25" s="15"/>
      <c r="AD25" s="2"/>
      <c r="AE25" s="18">
        <v>413232</v>
      </c>
      <c r="AF25" s="18">
        <f t="shared" si="0"/>
        <v>111676110</v>
      </c>
    </row>
    <row r="26" spans="1:32" s="16" customFormat="1" x14ac:dyDescent="0.15">
      <c r="A26" s="14">
        <v>37772</v>
      </c>
      <c r="B26" s="15">
        <v>60414847</v>
      </c>
      <c r="C26" s="15">
        <v>25756</v>
      </c>
      <c r="D26" s="15">
        <v>241945</v>
      </c>
      <c r="E26" s="15">
        <v>91488</v>
      </c>
      <c r="F26" s="15"/>
      <c r="G26" s="15">
        <v>447210</v>
      </c>
      <c r="H26" s="15"/>
      <c r="I26" s="15">
        <v>60719</v>
      </c>
      <c r="J26" s="15">
        <v>630500</v>
      </c>
      <c r="K26" s="15">
        <v>7889912</v>
      </c>
      <c r="L26" s="15">
        <v>726589</v>
      </c>
      <c r="N26" s="15"/>
      <c r="Q26" s="15">
        <v>14626866</v>
      </c>
      <c r="R26" s="15"/>
      <c r="S26" s="15">
        <v>204</v>
      </c>
      <c r="T26" s="15">
        <v>0</v>
      </c>
      <c r="U26" s="15">
        <v>45</v>
      </c>
      <c r="V26" s="15">
        <v>11656907</v>
      </c>
      <c r="W26" s="15">
        <v>5532490</v>
      </c>
      <c r="X26" s="15"/>
      <c r="Y26" s="2"/>
      <c r="Z26" s="2"/>
      <c r="AA26" s="2"/>
      <c r="AB26" s="15">
        <v>6795474</v>
      </c>
      <c r="AC26" s="15"/>
      <c r="AD26" s="15">
        <v>294</v>
      </c>
      <c r="AE26" s="18">
        <v>414696</v>
      </c>
      <c r="AF26" s="18">
        <f t="shared" si="0"/>
        <v>109555942</v>
      </c>
    </row>
    <row r="27" spans="1:32" s="16" customFormat="1" x14ac:dyDescent="0.15">
      <c r="A27" s="14">
        <v>37802</v>
      </c>
      <c r="B27" s="15">
        <v>57887268</v>
      </c>
      <c r="C27" s="15">
        <v>20745</v>
      </c>
      <c r="D27" s="15">
        <v>195453</v>
      </c>
      <c r="E27" s="15">
        <v>75438</v>
      </c>
      <c r="F27" s="15"/>
      <c r="G27" s="15">
        <v>491114</v>
      </c>
      <c r="H27" s="15"/>
      <c r="I27" s="15">
        <v>51983</v>
      </c>
      <c r="J27" s="15">
        <v>553020</v>
      </c>
      <c r="K27" s="15">
        <v>7306236</v>
      </c>
      <c r="L27" s="15">
        <v>621658</v>
      </c>
      <c r="N27" s="15"/>
      <c r="Q27" s="15">
        <v>13744578</v>
      </c>
      <c r="R27" s="15"/>
      <c r="S27" s="15">
        <v>144</v>
      </c>
      <c r="T27" s="15">
        <v>0</v>
      </c>
      <c r="U27" s="15">
        <v>0</v>
      </c>
      <c r="V27" s="15">
        <v>11434147</v>
      </c>
      <c r="W27" s="15">
        <v>4686918</v>
      </c>
      <c r="X27" s="15"/>
      <c r="Y27" s="2"/>
      <c r="Z27" s="2"/>
      <c r="AA27" s="2"/>
      <c r="AB27" s="15">
        <v>6155415</v>
      </c>
      <c r="AC27" s="15"/>
      <c r="AD27" s="15">
        <v>1760</v>
      </c>
      <c r="AE27" s="18">
        <v>419892</v>
      </c>
      <c r="AF27" s="18">
        <f t="shared" si="0"/>
        <v>103645769</v>
      </c>
    </row>
    <row r="28" spans="1:32" s="16" customFormat="1" x14ac:dyDescent="0.15">
      <c r="A28" s="14">
        <v>37833</v>
      </c>
      <c r="B28" s="15">
        <v>74496214</v>
      </c>
      <c r="C28" s="15">
        <v>23847</v>
      </c>
      <c r="D28" s="15">
        <v>205376</v>
      </c>
      <c r="E28" s="15">
        <v>88898</v>
      </c>
      <c r="F28" s="15"/>
      <c r="G28" s="15">
        <v>484427</v>
      </c>
      <c r="H28" s="15"/>
      <c r="I28" s="15">
        <v>68628</v>
      </c>
      <c r="J28" s="15">
        <v>652252</v>
      </c>
      <c r="K28" s="15">
        <v>9554898</v>
      </c>
      <c r="L28" s="15">
        <v>744216</v>
      </c>
      <c r="N28" s="15"/>
      <c r="Q28" s="15">
        <v>17071496</v>
      </c>
      <c r="R28" s="15"/>
      <c r="S28" s="15">
        <v>132</v>
      </c>
      <c r="T28" s="15">
        <v>0</v>
      </c>
      <c r="U28" s="15">
        <v>30</v>
      </c>
      <c r="V28" s="15">
        <v>15405543</v>
      </c>
      <c r="W28" s="15">
        <v>5616423</v>
      </c>
      <c r="X28" s="15"/>
      <c r="Y28" s="2"/>
      <c r="Z28" s="2"/>
      <c r="AA28" s="2"/>
      <c r="AB28" s="15">
        <v>6350056</v>
      </c>
      <c r="AC28" s="15"/>
      <c r="AD28" s="15">
        <v>6113</v>
      </c>
      <c r="AE28" s="18">
        <v>536460</v>
      </c>
      <c r="AF28" s="18">
        <f t="shared" si="0"/>
        <v>131305009</v>
      </c>
    </row>
    <row r="29" spans="1:32" s="16" customFormat="1" x14ac:dyDescent="0.15">
      <c r="A29" s="14">
        <v>37864</v>
      </c>
      <c r="B29" s="15">
        <v>69646261</v>
      </c>
      <c r="C29" s="15">
        <v>19668</v>
      </c>
      <c r="D29" s="15">
        <v>181142</v>
      </c>
      <c r="E29" s="15">
        <v>85117</v>
      </c>
      <c r="F29" s="15"/>
      <c r="G29" s="15">
        <v>326045</v>
      </c>
      <c r="H29" s="15"/>
      <c r="I29" s="15">
        <v>58484</v>
      </c>
      <c r="J29" s="15">
        <v>578850</v>
      </c>
      <c r="K29" s="15">
        <v>9169539</v>
      </c>
      <c r="L29" s="15">
        <v>674267</v>
      </c>
      <c r="N29" s="15"/>
      <c r="Q29" s="15">
        <v>15311692</v>
      </c>
      <c r="R29" s="15"/>
      <c r="S29" s="15">
        <v>120</v>
      </c>
      <c r="T29" s="15">
        <v>0</v>
      </c>
      <c r="U29" s="15">
        <v>0</v>
      </c>
      <c r="V29" s="15">
        <v>15775789</v>
      </c>
      <c r="W29" s="15">
        <v>5083438</v>
      </c>
      <c r="X29" s="15"/>
      <c r="Y29" s="2"/>
      <c r="Z29" s="2"/>
      <c r="AA29" s="2"/>
      <c r="AB29" s="15">
        <v>4829767</v>
      </c>
      <c r="AC29" s="15"/>
      <c r="AD29" s="15">
        <v>8358</v>
      </c>
      <c r="AE29" s="18">
        <v>472212</v>
      </c>
      <c r="AF29" s="18">
        <f t="shared" si="0"/>
        <v>122220749</v>
      </c>
    </row>
    <row r="30" spans="1:32" s="16" customFormat="1" x14ac:dyDescent="0.15">
      <c r="A30" s="14">
        <v>37894</v>
      </c>
      <c r="B30" s="15">
        <v>59484817</v>
      </c>
      <c r="C30" s="15">
        <v>17809</v>
      </c>
      <c r="D30" s="15">
        <v>148736</v>
      </c>
      <c r="E30" s="15">
        <v>74676</v>
      </c>
      <c r="F30" s="15"/>
      <c r="G30" s="15">
        <v>331644</v>
      </c>
      <c r="H30" s="15"/>
      <c r="I30" s="15">
        <v>50367</v>
      </c>
      <c r="J30" s="15">
        <v>474145</v>
      </c>
      <c r="K30" s="15">
        <v>7460553</v>
      </c>
      <c r="L30" s="15">
        <v>591368</v>
      </c>
      <c r="N30" s="15"/>
      <c r="Q30" s="15">
        <v>14222169</v>
      </c>
      <c r="R30" s="15"/>
      <c r="S30" s="15">
        <v>96</v>
      </c>
      <c r="T30" s="15">
        <v>0</v>
      </c>
      <c r="U30" s="15">
        <v>0</v>
      </c>
      <c r="V30" s="15">
        <v>12436114</v>
      </c>
      <c r="W30" s="15">
        <v>4069213</v>
      </c>
      <c r="X30" s="15"/>
      <c r="Y30" s="2"/>
      <c r="Z30" s="2"/>
      <c r="AA30" s="2"/>
      <c r="AB30" s="15">
        <v>4410828</v>
      </c>
      <c r="AC30" s="15"/>
      <c r="AD30" s="15">
        <v>10293</v>
      </c>
      <c r="AE30" s="18">
        <v>469236</v>
      </c>
      <c r="AF30" s="18">
        <f t="shared" si="0"/>
        <v>104252064</v>
      </c>
    </row>
    <row r="31" spans="1:32" s="16" customFormat="1" x14ac:dyDescent="0.15">
      <c r="A31" s="14">
        <v>37925</v>
      </c>
      <c r="B31" s="15">
        <v>62746128</v>
      </c>
      <c r="C31" s="15">
        <v>21241</v>
      </c>
      <c r="D31" s="15">
        <v>168659</v>
      </c>
      <c r="E31" s="15">
        <v>101838</v>
      </c>
      <c r="F31" s="15"/>
      <c r="G31" s="15">
        <v>558698</v>
      </c>
      <c r="H31" s="15"/>
      <c r="I31" s="15">
        <v>61762</v>
      </c>
      <c r="J31" s="15">
        <v>607267</v>
      </c>
      <c r="K31" s="15">
        <v>8749199</v>
      </c>
      <c r="L31" s="15">
        <v>724144</v>
      </c>
      <c r="N31" s="15"/>
      <c r="Q31" s="15">
        <v>14489884</v>
      </c>
      <c r="R31" s="15"/>
      <c r="S31" s="15">
        <v>132</v>
      </c>
      <c r="T31" s="15">
        <v>0</v>
      </c>
      <c r="U31" s="15">
        <v>0</v>
      </c>
      <c r="V31" s="15">
        <v>14540589</v>
      </c>
      <c r="W31" s="15">
        <v>5032299</v>
      </c>
      <c r="X31" s="15"/>
      <c r="Y31" s="2"/>
      <c r="Z31" s="2"/>
      <c r="AA31" s="2"/>
      <c r="AB31" s="15">
        <v>6687315</v>
      </c>
      <c r="AC31" s="15"/>
      <c r="AD31" s="15">
        <v>19847</v>
      </c>
      <c r="AE31" s="18">
        <v>434736</v>
      </c>
      <c r="AF31" s="18">
        <f t="shared" si="0"/>
        <v>114943738</v>
      </c>
    </row>
    <row r="32" spans="1:32" s="16" customFormat="1" x14ac:dyDescent="0.15">
      <c r="A32" s="14">
        <v>37955</v>
      </c>
      <c r="B32" s="15">
        <v>38717807</v>
      </c>
      <c r="C32" s="15">
        <v>15024</v>
      </c>
      <c r="D32" s="15">
        <v>106145</v>
      </c>
      <c r="E32" s="15">
        <v>73556</v>
      </c>
      <c r="F32" s="15"/>
      <c r="G32" s="15">
        <v>439787</v>
      </c>
      <c r="H32" s="15"/>
      <c r="I32" s="15">
        <v>43262</v>
      </c>
      <c r="J32" s="15">
        <v>399764</v>
      </c>
      <c r="K32" s="15">
        <v>5308634</v>
      </c>
      <c r="L32" s="15">
        <v>490224</v>
      </c>
      <c r="N32" s="15"/>
      <c r="Q32" s="15">
        <v>10400371</v>
      </c>
      <c r="R32" s="15"/>
      <c r="S32" s="15">
        <v>96</v>
      </c>
      <c r="T32" s="15">
        <v>0</v>
      </c>
      <c r="U32" s="15">
        <v>0</v>
      </c>
      <c r="V32" s="15">
        <v>8251319</v>
      </c>
      <c r="W32" s="15">
        <v>3232019</v>
      </c>
      <c r="X32" s="15"/>
      <c r="Y32" s="2"/>
      <c r="Z32" s="2"/>
      <c r="AA32" s="2"/>
      <c r="AB32" s="15">
        <v>4568886</v>
      </c>
      <c r="AC32" s="15"/>
      <c r="AD32" s="15">
        <v>17746</v>
      </c>
      <c r="AE32" s="18">
        <v>292332</v>
      </c>
      <c r="AF32" s="18">
        <f t="shared" si="0"/>
        <v>72356972</v>
      </c>
    </row>
    <row r="33" spans="1:32" s="16" customFormat="1" x14ac:dyDescent="0.15">
      <c r="A33" s="14">
        <v>37986</v>
      </c>
      <c r="B33" s="15">
        <v>47068647</v>
      </c>
      <c r="C33" s="15">
        <v>17436</v>
      </c>
      <c r="D33" s="15">
        <v>123319</v>
      </c>
      <c r="E33" s="15">
        <v>79403</v>
      </c>
      <c r="F33" s="15"/>
      <c r="G33" s="15">
        <v>500116</v>
      </c>
      <c r="H33" s="15"/>
      <c r="I33" s="15">
        <v>54931</v>
      </c>
      <c r="J33" s="15">
        <v>504944</v>
      </c>
      <c r="K33" s="15">
        <v>6504649</v>
      </c>
      <c r="L33" s="15">
        <v>599616</v>
      </c>
      <c r="N33" s="15"/>
      <c r="Q33" s="15">
        <v>12145817</v>
      </c>
      <c r="R33" s="15"/>
      <c r="S33" s="15">
        <v>108</v>
      </c>
      <c r="T33" s="15">
        <v>0</v>
      </c>
      <c r="U33" s="15">
        <v>0</v>
      </c>
      <c r="V33" s="15">
        <v>9664528</v>
      </c>
      <c r="W33" s="15">
        <v>4128571</v>
      </c>
      <c r="X33" s="15"/>
      <c r="Y33" s="2"/>
      <c r="Z33" s="2"/>
      <c r="AA33" s="2"/>
      <c r="AB33" s="15">
        <v>5735395</v>
      </c>
      <c r="AC33" s="15"/>
      <c r="AD33" s="15">
        <v>21830</v>
      </c>
      <c r="AE33" s="18">
        <v>381756</v>
      </c>
      <c r="AF33" s="18">
        <f t="shared" si="0"/>
        <v>87531066</v>
      </c>
    </row>
    <row r="34" spans="1:32" s="16" customFormat="1" x14ac:dyDescent="0.15">
      <c r="A34" s="14">
        <v>38017</v>
      </c>
      <c r="B34" s="15">
        <v>47578650</v>
      </c>
      <c r="C34" s="15">
        <v>18981</v>
      </c>
      <c r="D34" s="15">
        <v>127761</v>
      </c>
      <c r="E34" s="15">
        <v>82523</v>
      </c>
      <c r="F34" s="15"/>
      <c r="G34" s="15">
        <v>391298</v>
      </c>
      <c r="H34" s="15"/>
      <c r="I34" s="15">
        <v>47806</v>
      </c>
      <c r="J34" s="15">
        <v>534720</v>
      </c>
      <c r="K34" s="15">
        <v>6565701</v>
      </c>
      <c r="L34" s="15">
        <v>603521</v>
      </c>
      <c r="N34" s="15"/>
      <c r="Q34" s="15">
        <v>11887380</v>
      </c>
      <c r="R34" s="15"/>
      <c r="S34" s="15">
        <v>156</v>
      </c>
      <c r="T34" s="15">
        <v>0</v>
      </c>
      <c r="U34" s="15">
        <v>0</v>
      </c>
      <c r="V34" s="15">
        <v>9149923</v>
      </c>
      <c r="W34" s="15">
        <v>4632173</v>
      </c>
      <c r="X34" s="15"/>
      <c r="Y34" s="2"/>
      <c r="Z34" s="2"/>
      <c r="AA34" s="2"/>
      <c r="AB34" s="15">
        <v>5029976</v>
      </c>
      <c r="AC34" s="15"/>
      <c r="AD34" s="15">
        <v>25261</v>
      </c>
      <c r="AE34" s="18">
        <v>407760</v>
      </c>
      <c r="AF34" s="18">
        <f t="shared" si="0"/>
        <v>87083590</v>
      </c>
    </row>
    <row r="35" spans="1:32" s="16" customFormat="1" x14ac:dyDescent="0.15">
      <c r="A35" s="14">
        <v>38046</v>
      </c>
      <c r="B35" s="15">
        <v>43257503</v>
      </c>
      <c r="C35" s="15">
        <v>16443</v>
      </c>
      <c r="D35" s="15">
        <v>104051</v>
      </c>
      <c r="E35" s="15">
        <v>68752</v>
      </c>
      <c r="F35" s="15"/>
      <c r="G35" s="15">
        <v>409464</v>
      </c>
      <c r="H35" s="15"/>
      <c r="I35" s="15">
        <v>43187</v>
      </c>
      <c r="J35" s="15">
        <v>529968</v>
      </c>
      <c r="K35" s="15">
        <v>5899089</v>
      </c>
      <c r="L35" s="15">
        <v>561880</v>
      </c>
      <c r="N35" s="15"/>
      <c r="Q35" s="15">
        <v>11108794</v>
      </c>
      <c r="R35" s="15"/>
      <c r="S35" s="15">
        <v>60</v>
      </c>
      <c r="T35" s="15">
        <v>0</v>
      </c>
      <c r="U35" s="15">
        <v>0</v>
      </c>
      <c r="V35" s="15">
        <v>8899968</v>
      </c>
      <c r="W35" s="15">
        <v>4229316</v>
      </c>
      <c r="X35" s="15"/>
      <c r="Y35" s="2"/>
      <c r="Z35" s="2"/>
      <c r="AA35" s="2"/>
      <c r="AB35" s="15">
        <v>5518299</v>
      </c>
      <c r="AC35" s="15"/>
      <c r="AD35" s="15">
        <v>21780</v>
      </c>
      <c r="AE35" s="18">
        <v>374580</v>
      </c>
      <c r="AF35" s="18">
        <f t="shared" si="0"/>
        <v>81043134</v>
      </c>
    </row>
    <row r="36" spans="1:32" s="16" customFormat="1" x14ac:dyDescent="0.15">
      <c r="A36" s="14">
        <v>38077</v>
      </c>
      <c r="B36" s="15">
        <v>56663029</v>
      </c>
      <c r="C36" s="15">
        <v>22782</v>
      </c>
      <c r="D36" s="15">
        <v>152608</v>
      </c>
      <c r="E36" s="15">
        <v>96348</v>
      </c>
      <c r="F36" s="15"/>
      <c r="G36" s="15">
        <v>629403</v>
      </c>
      <c r="H36" s="15"/>
      <c r="I36" s="15">
        <v>62720</v>
      </c>
      <c r="J36" s="15">
        <v>669964</v>
      </c>
      <c r="K36" s="15">
        <v>7565626</v>
      </c>
      <c r="L36" s="15">
        <v>689938</v>
      </c>
      <c r="N36" s="15"/>
      <c r="Q36" s="15">
        <v>14834917</v>
      </c>
      <c r="R36" s="15"/>
      <c r="S36" s="15">
        <v>252</v>
      </c>
      <c r="T36" s="15">
        <v>0</v>
      </c>
      <c r="U36" s="15">
        <v>0</v>
      </c>
      <c r="V36" s="15">
        <v>12244280</v>
      </c>
      <c r="W36" s="15">
        <v>5246923</v>
      </c>
      <c r="X36" s="15"/>
      <c r="Y36" s="2"/>
      <c r="Z36" s="2"/>
      <c r="AA36" s="2"/>
      <c r="AB36" s="15">
        <v>7317275</v>
      </c>
      <c r="AC36" s="15"/>
      <c r="AD36" s="15">
        <v>30039</v>
      </c>
      <c r="AE36" s="18">
        <v>485724</v>
      </c>
      <c r="AF36" s="18">
        <f t="shared" si="0"/>
        <v>106711828</v>
      </c>
    </row>
    <row r="37" spans="1:32" s="16" customFormat="1" x14ac:dyDescent="0.15">
      <c r="A37" s="14">
        <v>38107</v>
      </c>
      <c r="B37" s="15">
        <v>60725654</v>
      </c>
      <c r="C37" s="15">
        <v>22416</v>
      </c>
      <c r="D37" s="15">
        <v>174256</v>
      </c>
      <c r="E37" s="15">
        <v>94789</v>
      </c>
      <c r="F37" s="15"/>
      <c r="G37" s="15">
        <v>623331</v>
      </c>
      <c r="H37" s="15"/>
      <c r="I37" s="15">
        <v>65917</v>
      </c>
      <c r="J37" s="15">
        <v>712995</v>
      </c>
      <c r="K37" s="15">
        <v>8170340</v>
      </c>
      <c r="L37" s="15">
        <v>721038</v>
      </c>
      <c r="N37" s="15"/>
      <c r="Q37" s="15">
        <v>14870783</v>
      </c>
      <c r="R37" s="15"/>
      <c r="S37" s="15">
        <v>144</v>
      </c>
      <c r="T37" s="15">
        <v>0</v>
      </c>
      <c r="U37" s="15">
        <v>0</v>
      </c>
      <c r="V37" s="15">
        <v>14027395</v>
      </c>
      <c r="W37" s="15">
        <v>5646171</v>
      </c>
      <c r="X37" s="15"/>
      <c r="Y37" s="2"/>
      <c r="Z37" s="2"/>
      <c r="AA37" s="2"/>
      <c r="AB37" s="15">
        <v>7403092</v>
      </c>
      <c r="AC37" s="15"/>
      <c r="AD37" s="15">
        <v>28942</v>
      </c>
      <c r="AE37" s="18">
        <v>503472</v>
      </c>
      <c r="AF37" s="18">
        <f t="shared" si="0"/>
        <v>113790735</v>
      </c>
    </row>
    <row r="38" spans="1:32" s="16" customFormat="1" x14ac:dyDescent="0.15">
      <c r="A38" s="14">
        <v>38138</v>
      </c>
      <c r="B38" s="15">
        <v>55533842</v>
      </c>
      <c r="C38" s="15">
        <v>21665</v>
      </c>
      <c r="D38" s="15">
        <v>174166</v>
      </c>
      <c r="E38" s="15">
        <v>83875</v>
      </c>
      <c r="F38" s="15"/>
      <c r="G38" s="15">
        <v>757862</v>
      </c>
      <c r="H38" s="15"/>
      <c r="I38" s="15">
        <v>56200</v>
      </c>
      <c r="J38" s="15">
        <v>600657</v>
      </c>
      <c r="K38" s="15">
        <v>7243887</v>
      </c>
      <c r="L38" s="15">
        <v>624252</v>
      </c>
      <c r="N38" s="15"/>
      <c r="Q38" s="15">
        <v>14386428</v>
      </c>
      <c r="R38" s="15"/>
      <c r="S38" s="15">
        <v>156</v>
      </c>
      <c r="T38" s="15">
        <v>0</v>
      </c>
      <c r="U38" s="15">
        <v>0</v>
      </c>
      <c r="V38" s="15">
        <v>12597574</v>
      </c>
      <c r="W38" s="15">
        <v>4752014</v>
      </c>
      <c r="X38" s="15"/>
      <c r="Y38" s="2"/>
      <c r="Z38" s="2"/>
      <c r="AA38" s="2"/>
      <c r="AB38" s="15">
        <v>6447751</v>
      </c>
      <c r="AC38" s="15"/>
      <c r="AD38" s="15">
        <v>24937</v>
      </c>
      <c r="AE38" s="18">
        <v>507672</v>
      </c>
      <c r="AF38" s="18">
        <f t="shared" si="0"/>
        <v>103812938</v>
      </c>
    </row>
    <row r="39" spans="1:32" s="16" customFormat="1" x14ac:dyDescent="0.15">
      <c r="A39" s="14">
        <v>38168</v>
      </c>
      <c r="B39" s="15">
        <v>66274689</v>
      </c>
      <c r="C39" s="15">
        <v>24640</v>
      </c>
      <c r="D39" s="15">
        <v>197353</v>
      </c>
      <c r="E39" s="15">
        <v>96987</v>
      </c>
      <c r="F39" s="15"/>
      <c r="G39" s="15">
        <v>832571</v>
      </c>
      <c r="H39" s="15"/>
      <c r="I39" s="15">
        <v>66214</v>
      </c>
      <c r="J39" s="15">
        <v>718320</v>
      </c>
      <c r="K39" s="15">
        <v>8824980</v>
      </c>
      <c r="L39" s="15">
        <v>716016</v>
      </c>
      <c r="N39" s="15"/>
      <c r="Q39" s="15">
        <v>16385172</v>
      </c>
      <c r="R39" s="15"/>
      <c r="S39" s="15">
        <v>180</v>
      </c>
      <c r="T39" s="15">
        <v>0</v>
      </c>
      <c r="U39" s="15">
        <v>0</v>
      </c>
      <c r="V39" s="15">
        <v>15914162</v>
      </c>
      <c r="W39" s="15">
        <v>5450157</v>
      </c>
      <c r="X39" s="15"/>
      <c r="Y39" s="2"/>
      <c r="Z39" s="2"/>
      <c r="AA39" s="2"/>
      <c r="AB39" s="15">
        <v>7566334</v>
      </c>
      <c r="AC39" s="15"/>
      <c r="AD39" s="15">
        <v>28627</v>
      </c>
      <c r="AE39" s="18">
        <v>599700</v>
      </c>
      <c r="AF39" s="18">
        <f t="shared" si="0"/>
        <v>123696102</v>
      </c>
    </row>
    <row r="40" spans="1:32" s="16" customFormat="1" x14ac:dyDescent="0.15">
      <c r="A40" s="14">
        <v>38199</v>
      </c>
      <c r="B40" s="15">
        <v>71531286</v>
      </c>
      <c r="C40" s="15">
        <v>24273</v>
      </c>
      <c r="D40" s="15">
        <v>198462</v>
      </c>
      <c r="E40" s="15">
        <v>86313</v>
      </c>
      <c r="F40" s="15"/>
      <c r="G40" s="15">
        <v>623790</v>
      </c>
      <c r="H40" s="15"/>
      <c r="I40" s="15">
        <v>65140</v>
      </c>
      <c r="J40" s="15">
        <v>708619</v>
      </c>
      <c r="K40" s="15">
        <v>9434763</v>
      </c>
      <c r="L40" s="15">
        <v>706776</v>
      </c>
      <c r="N40" s="15"/>
      <c r="Q40" s="15">
        <v>17161128</v>
      </c>
      <c r="R40" s="15"/>
      <c r="S40" s="15">
        <v>96</v>
      </c>
      <c r="T40" s="15">
        <v>0</v>
      </c>
      <c r="U40" s="15">
        <v>0</v>
      </c>
      <c r="V40" s="15">
        <v>17710317</v>
      </c>
      <c r="W40" s="15">
        <v>5360616</v>
      </c>
      <c r="X40" s="15"/>
      <c r="Y40" s="2"/>
      <c r="Z40" s="2"/>
      <c r="AA40" s="2"/>
      <c r="AB40" s="15">
        <v>6413117</v>
      </c>
      <c r="AC40" s="15"/>
      <c r="AD40" s="15">
        <v>25609</v>
      </c>
      <c r="AE40" s="18">
        <v>645912</v>
      </c>
      <c r="AF40" s="18">
        <f t="shared" si="0"/>
        <v>130696217</v>
      </c>
    </row>
    <row r="41" spans="1:32" s="16" customFormat="1" x14ac:dyDescent="0.15">
      <c r="A41" s="14">
        <v>38230</v>
      </c>
      <c r="B41" s="15">
        <v>66596395</v>
      </c>
      <c r="C41" s="15">
        <v>20085</v>
      </c>
      <c r="D41" s="15">
        <v>181591</v>
      </c>
      <c r="E41" s="15">
        <v>75583</v>
      </c>
      <c r="F41" s="15"/>
      <c r="G41" s="15">
        <v>451155</v>
      </c>
      <c r="H41" s="15"/>
      <c r="I41" s="15">
        <v>55075</v>
      </c>
      <c r="J41" s="15">
        <v>586950</v>
      </c>
      <c r="K41" s="15">
        <v>8479816</v>
      </c>
      <c r="L41" s="15">
        <v>598068</v>
      </c>
      <c r="N41" s="15"/>
      <c r="Q41" s="15">
        <v>15920804</v>
      </c>
      <c r="R41" s="15"/>
      <c r="S41" s="15">
        <v>180</v>
      </c>
      <c r="T41" s="15">
        <v>0</v>
      </c>
      <c r="U41" s="15">
        <v>0</v>
      </c>
      <c r="V41" s="15">
        <v>16486761</v>
      </c>
      <c r="W41" s="15">
        <v>4556843</v>
      </c>
      <c r="X41" s="15"/>
      <c r="Y41" s="2"/>
      <c r="Z41" s="2"/>
      <c r="AA41" s="2"/>
      <c r="AB41" s="15">
        <v>4504648</v>
      </c>
      <c r="AC41" s="15"/>
      <c r="AD41" s="15">
        <v>23887</v>
      </c>
      <c r="AE41" s="18">
        <v>637872</v>
      </c>
      <c r="AF41" s="18">
        <f t="shared" si="0"/>
        <v>119175713</v>
      </c>
    </row>
    <row r="42" spans="1:32" s="16" customFormat="1" x14ac:dyDescent="0.15">
      <c r="A42" s="14">
        <v>38260</v>
      </c>
      <c r="B42" s="15">
        <v>62777747</v>
      </c>
      <c r="C42" s="15">
        <v>22500</v>
      </c>
      <c r="D42" s="15">
        <v>195438</v>
      </c>
      <c r="E42" s="15">
        <v>76420</v>
      </c>
      <c r="F42" s="15"/>
      <c r="G42" s="15">
        <v>544265</v>
      </c>
      <c r="H42" s="15"/>
      <c r="I42" s="15">
        <v>51139</v>
      </c>
      <c r="J42" s="15">
        <v>618118</v>
      </c>
      <c r="K42" s="15">
        <v>8741786</v>
      </c>
      <c r="L42" s="15">
        <v>672913</v>
      </c>
      <c r="N42" s="15"/>
      <c r="Q42" s="15">
        <v>15421905</v>
      </c>
      <c r="R42" s="15"/>
      <c r="S42" s="15">
        <v>96</v>
      </c>
      <c r="T42" s="15">
        <v>0</v>
      </c>
      <c r="U42" s="15">
        <v>0</v>
      </c>
      <c r="V42" s="15">
        <v>16253454</v>
      </c>
      <c r="W42" s="15">
        <v>4667233</v>
      </c>
      <c r="X42" s="15"/>
      <c r="Y42" s="2"/>
      <c r="Z42" s="2"/>
      <c r="AA42" s="2"/>
      <c r="AB42" s="15">
        <v>5313198</v>
      </c>
      <c r="AC42" s="15"/>
      <c r="AD42" s="15">
        <v>24560</v>
      </c>
      <c r="AE42" s="18">
        <v>538704</v>
      </c>
      <c r="AF42" s="18">
        <f t="shared" si="0"/>
        <v>115919476</v>
      </c>
    </row>
    <row r="43" spans="1:32" s="16" customFormat="1" x14ac:dyDescent="0.15">
      <c r="A43" s="14">
        <v>38291</v>
      </c>
      <c r="B43" s="15">
        <v>52600072</v>
      </c>
      <c r="C43" s="15">
        <v>18625</v>
      </c>
      <c r="D43" s="15">
        <v>186326</v>
      </c>
      <c r="E43" s="15">
        <v>72886</v>
      </c>
      <c r="F43" s="15"/>
      <c r="G43" s="15">
        <v>555117</v>
      </c>
      <c r="H43" s="15"/>
      <c r="I43" s="15">
        <v>54704</v>
      </c>
      <c r="J43" s="15">
        <v>553606</v>
      </c>
      <c r="K43" s="15">
        <v>7389461</v>
      </c>
      <c r="L43" s="15">
        <v>595749</v>
      </c>
      <c r="N43" s="15"/>
      <c r="Q43" s="15">
        <v>13247759</v>
      </c>
      <c r="R43" s="15"/>
      <c r="S43" s="15">
        <v>180</v>
      </c>
      <c r="T43" s="15">
        <v>0</v>
      </c>
      <c r="U43" s="15">
        <v>0</v>
      </c>
      <c r="V43" s="15">
        <v>13850957</v>
      </c>
      <c r="W43" s="15">
        <v>4062415</v>
      </c>
      <c r="X43" s="15"/>
      <c r="Y43" s="2"/>
      <c r="Z43" s="2"/>
      <c r="AA43" s="2"/>
      <c r="AB43" s="15">
        <v>6087440</v>
      </c>
      <c r="AC43" s="15"/>
      <c r="AD43" s="15">
        <v>23452</v>
      </c>
      <c r="AE43" s="18">
        <v>444012</v>
      </c>
      <c r="AF43" s="18">
        <f t="shared" si="0"/>
        <v>99742761</v>
      </c>
    </row>
    <row r="44" spans="1:32" s="16" customFormat="1" x14ac:dyDescent="0.15">
      <c r="A44" s="14">
        <v>38321</v>
      </c>
      <c r="B44" s="15">
        <v>50409784</v>
      </c>
      <c r="C44" s="15">
        <v>17585</v>
      </c>
      <c r="D44" s="15">
        <v>187933</v>
      </c>
      <c r="E44" s="15">
        <v>66868</v>
      </c>
      <c r="F44" s="15"/>
      <c r="G44" s="15">
        <v>614435</v>
      </c>
      <c r="H44" s="15"/>
      <c r="I44" s="15">
        <v>52874</v>
      </c>
      <c r="J44" s="15">
        <v>524322</v>
      </c>
      <c r="K44" s="15">
        <v>6503058</v>
      </c>
      <c r="L44" s="15">
        <v>551623</v>
      </c>
      <c r="N44" s="15"/>
      <c r="Q44" s="15">
        <v>13644087</v>
      </c>
      <c r="R44" s="15"/>
      <c r="S44" s="15">
        <v>84</v>
      </c>
      <c r="T44" s="15">
        <v>0</v>
      </c>
      <c r="U44" s="15">
        <v>0</v>
      </c>
      <c r="V44" s="15">
        <v>11739708</v>
      </c>
      <c r="W44" s="15">
        <v>3791604</v>
      </c>
      <c r="X44" s="15"/>
      <c r="Y44" s="2"/>
      <c r="Z44" s="2"/>
      <c r="AA44" s="2"/>
      <c r="AB44" s="15">
        <v>5635033</v>
      </c>
      <c r="AC44" s="15"/>
      <c r="AD44" s="15">
        <v>20290</v>
      </c>
      <c r="AE44" s="18">
        <v>467940</v>
      </c>
      <c r="AF44" s="18">
        <f t="shared" si="0"/>
        <v>94227228</v>
      </c>
    </row>
    <row r="45" spans="1:32" s="16" customFormat="1" x14ac:dyDescent="0.15">
      <c r="A45" s="14">
        <v>38352</v>
      </c>
      <c r="B45" s="15">
        <v>47651689</v>
      </c>
      <c r="C45" s="15">
        <v>19575</v>
      </c>
      <c r="D45" s="15">
        <v>204460</v>
      </c>
      <c r="E45" s="15">
        <v>72457</v>
      </c>
      <c r="F45" s="15"/>
      <c r="G45" s="15">
        <v>691856</v>
      </c>
      <c r="H45" s="15"/>
      <c r="I45" s="15">
        <v>61502</v>
      </c>
      <c r="J45" s="15">
        <v>560392</v>
      </c>
      <c r="K45" s="15">
        <v>6973814</v>
      </c>
      <c r="L45" s="15">
        <v>611417</v>
      </c>
      <c r="N45" s="15"/>
      <c r="Q45" s="15">
        <v>12605035</v>
      </c>
      <c r="R45" s="15"/>
      <c r="S45" s="15">
        <v>96</v>
      </c>
      <c r="T45" s="15">
        <v>0</v>
      </c>
      <c r="U45" s="15">
        <v>0</v>
      </c>
      <c r="V45" s="15">
        <v>11939293</v>
      </c>
      <c r="W45" s="15">
        <v>4103063</v>
      </c>
      <c r="X45" s="15"/>
      <c r="Y45" s="2"/>
      <c r="Z45" s="2"/>
      <c r="AA45" s="2"/>
      <c r="AB45" s="15">
        <v>6284629</v>
      </c>
      <c r="AC45" s="15"/>
      <c r="AD45" s="15">
        <v>19786</v>
      </c>
      <c r="AE45" s="18">
        <v>370056</v>
      </c>
      <c r="AF45" s="18">
        <f t="shared" si="0"/>
        <v>92169120</v>
      </c>
    </row>
    <row r="46" spans="1:32" s="16" customFormat="1" x14ac:dyDescent="0.15">
      <c r="A46" s="14">
        <v>38383</v>
      </c>
      <c r="B46" s="15">
        <v>42526557</v>
      </c>
      <c r="C46" s="15">
        <v>14765</v>
      </c>
      <c r="D46" s="15">
        <v>147644</v>
      </c>
      <c r="E46" s="15">
        <v>58584</v>
      </c>
      <c r="F46" s="15"/>
      <c r="G46" s="15">
        <v>406530</v>
      </c>
      <c r="H46" s="15"/>
      <c r="I46" s="15">
        <v>37051</v>
      </c>
      <c r="J46" s="15">
        <v>468850</v>
      </c>
      <c r="K46" s="15">
        <v>5814817</v>
      </c>
      <c r="L46" s="15">
        <v>522191</v>
      </c>
      <c r="N46" s="15"/>
      <c r="Q46" s="15">
        <v>11410496</v>
      </c>
      <c r="R46" s="15"/>
      <c r="S46" s="15">
        <v>132</v>
      </c>
      <c r="T46" s="15">
        <v>0</v>
      </c>
      <c r="U46" s="15">
        <v>0</v>
      </c>
      <c r="V46" s="15">
        <v>8843756</v>
      </c>
      <c r="W46" s="15">
        <v>3833386</v>
      </c>
      <c r="X46" s="15"/>
      <c r="Y46" s="2"/>
      <c r="Z46" s="2"/>
      <c r="AA46" s="2"/>
      <c r="AB46" s="15">
        <v>4435444</v>
      </c>
      <c r="AC46" s="15"/>
      <c r="AD46" s="15">
        <v>16360</v>
      </c>
      <c r="AE46" s="18">
        <v>396144</v>
      </c>
      <c r="AF46" s="18">
        <f t="shared" si="0"/>
        <v>78932707</v>
      </c>
    </row>
    <row r="47" spans="1:32" s="16" customFormat="1" x14ac:dyDescent="0.15">
      <c r="A47" s="14">
        <v>38411</v>
      </c>
      <c r="B47" s="15">
        <v>46067007</v>
      </c>
      <c r="C47" s="15">
        <v>15653</v>
      </c>
      <c r="D47" s="15">
        <v>188092</v>
      </c>
      <c r="E47" s="15">
        <v>66722</v>
      </c>
      <c r="F47" s="15"/>
      <c r="G47" s="15">
        <v>451987</v>
      </c>
      <c r="H47" s="15"/>
      <c r="I47" s="15">
        <v>52730</v>
      </c>
      <c r="J47" s="15">
        <v>551035</v>
      </c>
      <c r="K47" s="15">
        <v>6176853</v>
      </c>
      <c r="L47" s="15">
        <v>540210</v>
      </c>
      <c r="N47" s="15"/>
      <c r="Q47" s="15">
        <v>12135583</v>
      </c>
      <c r="R47" s="15"/>
      <c r="S47" s="15">
        <v>36</v>
      </c>
      <c r="T47" s="15">
        <v>0</v>
      </c>
      <c r="U47" s="15">
        <v>0</v>
      </c>
      <c r="V47" s="15">
        <v>10762086</v>
      </c>
      <c r="W47" s="15">
        <v>4194111</v>
      </c>
      <c r="X47" s="15"/>
      <c r="Y47" s="2"/>
      <c r="Z47" s="2"/>
      <c r="AA47" s="2"/>
      <c r="AB47" s="15">
        <v>5802388</v>
      </c>
      <c r="AC47" s="15"/>
      <c r="AD47" s="15">
        <v>19548</v>
      </c>
      <c r="AE47" s="18">
        <v>392976</v>
      </c>
      <c r="AF47" s="18">
        <f t="shared" si="0"/>
        <v>87417017</v>
      </c>
    </row>
    <row r="48" spans="1:32" s="16" customFormat="1" x14ac:dyDescent="0.15">
      <c r="A48" s="14">
        <v>38442</v>
      </c>
      <c r="B48" s="15">
        <v>55336079</v>
      </c>
      <c r="C48" s="15">
        <v>18984</v>
      </c>
      <c r="D48" s="15">
        <v>237521</v>
      </c>
      <c r="E48" s="15">
        <v>80838</v>
      </c>
      <c r="F48" s="15"/>
      <c r="G48" s="15">
        <v>564334</v>
      </c>
      <c r="H48" s="15"/>
      <c r="I48" s="15">
        <v>60057</v>
      </c>
      <c r="J48" s="15">
        <v>668608</v>
      </c>
      <c r="K48" s="15">
        <v>7479799</v>
      </c>
      <c r="L48" s="15">
        <v>672250</v>
      </c>
      <c r="N48" s="15"/>
      <c r="Q48" s="15">
        <v>14712292</v>
      </c>
      <c r="R48" s="15"/>
      <c r="S48" s="15">
        <v>132</v>
      </c>
      <c r="T48" s="15">
        <v>0</v>
      </c>
      <c r="U48" s="15">
        <v>0</v>
      </c>
      <c r="V48" s="15">
        <v>13876812</v>
      </c>
      <c r="W48" s="15">
        <v>4961187</v>
      </c>
      <c r="X48" s="15"/>
      <c r="Y48" s="2"/>
      <c r="Z48" s="2"/>
      <c r="AA48" s="2"/>
      <c r="AB48" s="15">
        <v>7342283</v>
      </c>
      <c r="AC48" s="15"/>
      <c r="AD48" s="15">
        <v>23149</v>
      </c>
      <c r="AE48" s="18">
        <v>433896</v>
      </c>
      <c r="AF48" s="18">
        <f t="shared" si="0"/>
        <v>106468221</v>
      </c>
    </row>
    <row r="49" spans="1:32" s="16" customFormat="1" x14ac:dyDescent="0.15">
      <c r="A49" s="14">
        <v>38472</v>
      </c>
      <c r="B49" s="15">
        <v>67345461</v>
      </c>
      <c r="C49" s="15">
        <v>21796</v>
      </c>
      <c r="D49" s="15">
        <v>276046</v>
      </c>
      <c r="E49" s="15">
        <v>94297</v>
      </c>
      <c r="F49" s="15"/>
      <c r="G49" s="15">
        <v>584945</v>
      </c>
      <c r="H49" s="15"/>
      <c r="I49" s="15">
        <v>66538</v>
      </c>
      <c r="J49" s="15">
        <v>808272</v>
      </c>
      <c r="K49" s="15">
        <v>9065050</v>
      </c>
      <c r="L49" s="15">
        <v>786862</v>
      </c>
      <c r="N49" s="15"/>
      <c r="Q49" s="15">
        <v>16811767</v>
      </c>
      <c r="R49" s="15"/>
      <c r="S49" s="15">
        <v>120</v>
      </c>
      <c r="T49" s="15">
        <v>0</v>
      </c>
      <c r="U49" s="15">
        <v>0</v>
      </c>
      <c r="V49" s="15">
        <v>17667718</v>
      </c>
      <c r="W49" s="15">
        <v>6033642</v>
      </c>
      <c r="X49" s="15"/>
      <c r="Y49" s="2"/>
      <c r="Z49" s="2"/>
      <c r="AA49" s="2"/>
      <c r="AB49" s="15">
        <v>8320393</v>
      </c>
      <c r="AC49" s="15"/>
      <c r="AD49" s="15">
        <v>27561</v>
      </c>
      <c r="AE49" s="18">
        <v>525048</v>
      </c>
      <c r="AF49" s="18">
        <f t="shared" si="0"/>
        <v>128435516</v>
      </c>
    </row>
    <row r="50" spans="1:32" s="16" customFormat="1" x14ac:dyDescent="0.15">
      <c r="A50" s="14">
        <v>38503</v>
      </c>
      <c r="B50" s="15">
        <v>59024028</v>
      </c>
      <c r="C50" s="15">
        <v>17279</v>
      </c>
      <c r="D50" s="15">
        <v>248723</v>
      </c>
      <c r="E50" s="15">
        <v>76434</v>
      </c>
      <c r="F50" s="15"/>
      <c r="G50" s="15">
        <v>534652</v>
      </c>
      <c r="H50" s="15"/>
      <c r="I50" s="15">
        <v>60855</v>
      </c>
      <c r="J50" s="15">
        <v>618064</v>
      </c>
      <c r="K50" s="15">
        <v>7374913</v>
      </c>
      <c r="L50" s="15">
        <v>626937</v>
      </c>
      <c r="N50" s="15"/>
      <c r="Q50" s="15">
        <v>16055993</v>
      </c>
      <c r="R50" s="15"/>
      <c r="S50" s="15">
        <v>60</v>
      </c>
      <c r="T50" s="15">
        <v>0</v>
      </c>
      <c r="U50" s="15">
        <v>0</v>
      </c>
      <c r="V50" s="15">
        <v>15061604</v>
      </c>
      <c r="W50" s="15">
        <v>4664065</v>
      </c>
      <c r="X50" s="15"/>
      <c r="Y50" s="2"/>
      <c r="Z50" s="2"/>
      <c r="AA50" s="2"/>
      <c r="AB50" s="15">
        <v>6865078</v>
      </c>
      <c r="AC50" s="15"/>
      <c r="AD50" s="15">
        <v>19836</v>
      </c>
      <c r="AE50" s="18">
        <v>544128</v>
      </c>
      <c r="AF50" s="18">
        <f t="shared" si="0"/>
        <v>111792649</v>
      </c>
    </row>
    <row r="51" spans="1:32" s="16" customFormat="1" x14ac:dyDescent="0.15">
      <c r="A51" s="14">
        <v>38533</v>
      </c>
      <c r="B51" s="15">
        <v>66672583</v>
      </c>
      <c r="C51" s="15">
        <v>21280</v>
      </c>
      <c r="D51" s="15">
        <v>279103</v>
      </c>
      <c r="E51" s="15">
        <v>87973</v>
      </c>
      <c r="F51" s="15"/>
      <c r="G51" s="15">
        <v>606961</v>
      </c>
      <c r="H51" s="15"/>
      <c r="I51" s="15">
        <v>69143</v>
      </c>
      <c r="J51" s="15">
        <v>738176</v>
      </c>
      <c r="K51" s="15">
        <v>9397296</v>
      </c>
      <c r="L51" s="15">
        <v>762688</v>
      </c>
      <c r="N51" s="15"/>
      <c r="Q51" s="15">
        <v>16589656</v>
      </c>
      <c r="R51" s="15"/>
      <c r="S51" s="15">
        <v>72</v>
      </c>
      <c r="T51" s="15">
        <v>0</v>
      </c>
      <c r="U51" s="15">
        <v>0</v>
      </c>
      <c r="V51" s="15">
        <v>19919160</v>
      </c>
      <c r="W51" s="15">
        <v>5512855</v>
      </c>
      <c r="X51" s="15"/>
      <c r="Y51" s="2"/>
      <c r="Z51" s="2"/>
      <c r="AA51" s="2"/>
      <c r="AB51" s="15">
        <v>8147281</v>
      </c>
      <c r="AC51" s="15"/>
      <c r="AD51" s="15">
        <v>18936</v>
      </c>
      <c r="AE51" s="18">
        <v>559152</v>
      </c>
      <c r="AF51" s="18">
        <f t="shared" si="0"/>
        <v>129382315</v>
      </c>
    </row>
    <row r="52" spans="1:32" s="16" customFormat="1" x14ac:dyDescent="0.15">
      <c r="A52" s="14">
        <v>38564</v>
      </c>
      <c r="B52" s="15">
        <v>67767929</v>
      </c>
      <c r="C52" s="15">
        <v>19421</v>
      </c>
      <c r="D52" s="15">
        <v>254054</v>
      </c>
      <c r="E52" s="15">
        <v>72163</v>
      </c>
      <c r="F52" s="15"/>
      <c r="G52" s="15">
        <v>509159</v>
      </c>
      <c r="H52" s="15"/>
      <c r="I52" s="15">
        <v>62229</v>
      </c>
      <c r="J52" s="15">
        <v>669342</v>
      </c>
      <c r="K52" s="15">
        <v>9109652</v>
      </c>
      <c r="L52" s="15">
        <v>683860</v>
      </c>
      <c r="N52" s="15"/>
      <c r="Q52" s="15">
        <v>17236517</v>
      </c>
      <c r="R52" s="15"/>
      <c r="S52" s="15">
        <v>120</v>
      </c>
      <c r="T52" s="15">
        <v>0</v>
      </c>
      <c r="U52" s="15">
        <v>0</v>
      </c>
      <c r="V52" s="15">
        <v>20140445</v>
      </c>
      <c r="W52" s="15">
        <v>4980011</v>
      </c>
      <c r="X52" s="15"/>
      <c r="Y52" s="2"/>
      <c r="Z52" s="2"/>
      <c r="AA52" s="2"/>
      <c r="AB52" s="15">
        <v>6436890</v>
      </c>
      <c r="AC52" s="15"/>
      <c r="AD52" s="15">
        <v>12680</v>
      </c>
      <c r="AE52" s="18">
        <v>674172</v>
      </c>
      <c r="AF52" s="18">
        <f t="shared" si="0"/>
        <v>128628644</v>
      </c>
    </row>
    <row r="53" spans="1:32" s="16" customFormat="1" x14ac:dyDescent="0.15">
      <c r="A53" s="14">
        <v>38595</v>
      </c>
      <c r="B53" s="15">
        <v>70405824</v>
      </c>
      <c r="C53" s="15">
        <v>19536</v>
      </c>
      <c r="D53" s="15">
        <v>242140</v>
      </c>
      <c r="E53" s="15">
        <v>79636</v>
      </c>
      <c r="F53" s="15"/>
      <c r="G53" s="15">
        <v>396207</v>
      </c>
      <c r="H53" s="15"/>
      <c r="I53" s="15">
        <v>52631</v>
      </c>
      <c r="J53" s="15">
        <v>659399</v>
      </c>
      <c r="K53" s="15">
        <v>9779208</v>
      </c>
      <c r="L53" s="15">
        <v>743976</v>
      </c>
      <c r="N53" s="15"/>
      <c r="Q53" s="15">
        <v>17852664</v>
      </c>
      <c r="R53" s="15"/>
      <c r="S53" s="15">
        <v>72</v>
      </c>
      <c r="T53" s="15">
        <v>0</v>
      </c>
      <c r="U53" s="15">
        <v>0</v>
      </c>
      <c r="V53" s="15">
        <v>22309314</v>
      </c>
      <c r="W53" s="15">
        <v>5022719</v>
      </c>
      <c r="X53" s="15"/>
      <c r="Y53" s="2"/>
      <c r="Z53" s="2"/>
      <c r="AA53" s="2"/>
      <c r="AB53" s="15">
        <v>5298752</v>
      </c>
      <c r="AC53" s="15"/>
      <c r="AD53" s="15">
        <v>8549</v>
      </c>
      <c r="AE53" s="18">
        <v>701892</v>
      </c>
      <c r="AF53" s="18">
        <f t="shared" si="0"/>
        <v>133572519</v>
      </c>
    </row>
    <row r="54" spans="1:32" s="16" customFormat="1" x14ac:dyDescent="0.15">
      <c r="A54" s="14">
        <v>38625</v>
      </c>
      <c r="B54" s="15">
        <v>61721180</v>
      </c>
      <c r="C54" s="15">
        <v>19590</v>
      </c>
      <c r="D54" s="15">
        <v>222422</v>
      </c>
      <c r="E54" s="15">
        <v>72149</v>
      </c>
      <c r="F54" s="15"/>
      <c r="G54" s="15">
        <v>331474</v>
      </c>
      <c r="H54" s="15"/>
      <c r="I54" s="15">
        <v>53675</v>
      </c>
      <c r="J54" s="15">
        <v>583397</v>
      </c>
      <c r="K54" s="15">
        <v>8768994</v>
      </c>
      <c r="L54" s="15">
        <v>692384</v>
      </c>
      <c r="N54" s="15"/>
      <c r="Q54" s="15">
        <v>16229373</v>
      </c>
      <c r="R54" s="15"/>
      <c r="S54" s="15">
        <v>84</v>
      </c>
      <c r="T54" s="15">
        <v>0</v>
      </c>
      <c r="U54" s="15">
        <v>0</v>
      </c>
      <c r="V54" s="15">
        <v>19432674</v>
      </c>
      <c r="W54" s="15">
        <v>4478948</v>
      </c>
      <c r="X54" s="15"/>
      <c r="Y54" s="2"/>
      <c r="Z54" s="2"/>
      <c r="AA54" s="2"/>
      <c r="AB54" s="15">
        <v>5288038</v>
      </c>
      <c r="AC54" s="15"/>
      <c r="AD54" s="15">
        <v>4278</v>
      </c>
      <c r="AE54" s="18">
        <v>584688</v>
      </c>
      <c r="AF54" s="18">
        <f t="shared" si="0"/>
        <v>118483348</v>
      </c>
    </row>
    <row r="55" spans="1:32" s="16" customFormat="1" x14ac:dyDescent="0.15">
      <c r="A55" s="14">
        <v>38656</v>
      </c>
      <c r="B55" s="15">
        <v>53604431</v>
      </c>
      <c r="C55" s="15">
        <v>16563</v>
      </c>
      <c r="D55" s="15">
        <v>211332</v>
      </c>
      <c r="E55" s="15">
        <v>65383</v>
      </c>
      <c r="F55" s="15"/>
      <c r="G55" s="15">
        <v>440919</v>
      </c>
      <c r="H55" s="15"/>
      <c r="I55" s="15">
        <v>49696</v>
      </c>
      <c r="J55" s="15">
        <v>531519</v>
      </c>
      <c r="K55" s="15">
        <v>7499038</v>
      </c>
      <c r="L55" s="15">
        <v>625402</v>
      </c>
      <c r="N55" s="15"/>
      <c r="Q55" s="15">
        <v>14622606</v>
      </c>
      <c r="R55" s="15"/>
      <c r="S55" s="15">
        <v>120</v>
      </c>
      <c r="T55" s="15">
        <v>0</v>
      </c>
      <c r="U55" s="15">
        <v>0</v>
      </c>
      <c r="V55" s="15">
        <v>16261470</v>
      </c>
      <c r="W55" s="15">
        <v>3980751</v>
      </c>
      <c r="X55" s="15"/>
      <c r="Y55" s="2"/>
      <c r="Z55" s="2"/>
      <c r="AA55" s="2"/>
      <c r="AB55" s="15">
        <v>5949583</v>
      </c>
      <c r="AC55" s="15"/>
      <c r="AD55" s="15">
        <v>4457</v>
      </c>
      <c r="AE55" s="18">
        <v>534036</v>
      </c>
      <c r="AF55" s="18">
        <f t="shared" si="0"/>
        <v>104397306</v>
      </c>
    </row>
    <row r="56" spans="1:32" s="16" customFormat="1" x14ac:dyDescent="0.15">
      <c r="A56" s="14">
        <v>38686</v>
      </c>
      <c r="B56" s="15">
        <v>54701847</v>
      </c>
      <c r="C56" s="15">
        <v>19368</v>
      </c>
      <c r="D56" s="15">
        <v>219874</v>
      </c>
      <c r="E56" s="15">
        <v>75241</v>
      </c>
      <c r="F56" s="15"/>
      <c r="G56" s="15">
        <v>529452</v>
      </c>
      <c r="H56" s="15"/>
      <c r="I56" s="15">
        <v>57813</v>
      </c>
      <c r="J56" s="15">
        <v>598450</v>
      </c>
      <c r="K56" s="15">
        <v>7969716</v>
      </c>
      <c r="L56" s="15">
        <v>704124</v>
      </c>
      <c r="N56" s="15"/>
      <c r="Q56" s="15">
        <v>15376680</v>
      </c>
      <c r="R56" s="15"/>
      <c r="S56" s="15">
        <v>48</v>
      </c>
      <c r="T56" s="15">
        <v>0</v>
      </c>
      <c r="U56" s="15">
        <v>0</v>
      </c>
      <c r="V56" s="15">
        <v>17257089</v>
      </c>
      <c r="W56" s="15">
        <v>4409918</v>
      </c>
      <c r="X56" s="15"/>
      <c r="Y56" s="2"/>
      <c r="Z56" s="2"/>
      <c r="AA56" s="2"/>
      <c r="AB56" s="15">
        <v>6639284</v>
      </c>
      <c r="AC56" s="15"/>
      <c r="AD56" s="15">
        <v>4864</v>
      </c>
      <c r="AE56" s="18">
        <v>512040</v>
      </c>
      <c r="AF56" s="18">
        <f t="shared" si="0"/>
        <v>109075808</v>
      </c>
    </row>
    <row r="57" spans="1:32" s="16" customFormat="1" x14ac:dyDescent="0.15">
      <c r="A57" s="14">
        <v>38717</v>
      </c>
      <c r="B57" s="15">
        <v>42151087</v>
      </c>
      <c r="C57" s="15">
        <v>16566</v>
      </c>
      <c r="D57" s="15">
        <v>178048</v>
      </c>
      <c r="E57" s="15">
        <v>60260</v>
      </c>
      <c r="F57" s="15"/>
      <c r="G57" s="15">
        <v>395113</v>
      </c>
      <c r="H57" s="15"/>
      <c r="I57" s="15">
        <v>48345</v>
      </c>
      <c r="J57" s="15">
        <v>463163</v>
      </c>
      <c r="K57" s="15">
        <v>6118996</v>
      </c>
      <c r="L57" s="15">
        <v>570408</v>
      </c>
      <c r="N57" s="15"/>
      <c r="Q57" s="15">
        <v>12825126</v>
      </c>
      <c r="R57" s="15"/>
      <c r="S57" s="15">
        <v>128</v>
      </c>
      <c r="T57" s="15">
        <v>0</v>
      </c>
      <c r="U57" s="15">
        <v>0</v>
      </c>
      <c r="V57" s="15">
        <v>12127912</v>
      </c>
      <c r="W57" s="15">
        <v>3398819</v>
      </c>
      <c r="X57" s="15"/>
      <c r="Y57" s="2"/>
      <c r="Z57" s="2"/>
      <c r="AA57" s="2"/>
      <c r="AB57" s="15">
        <v>5318792</v>
      </c>
      <c r="AC57" s="15"/>
      <c r="AD57" s="15">
        <v>15159</v>
      </c>
      <c r="AE57" s="18">
        <v>412380</v>
      </c>
      <c r="AF57" s="18">
        <f t="shared" si="0"/>
        <v>84100302</v>
      </c>
    </row>
    <row r="58" spans="1:32" s="16" customFormat="1" x14ac:dyDescent="0.15">
      <c r="A58" s="14">
        <v>38748</v>
      </c>
      <c r="B58" s="15">
        <v>53541844</v>
      </c>
      <c r="C58" s="15">
        <v>17918</v>
      </c>
      <c r="D58" s="15">
        <v>215778</v>
      </c>
      <c r="E58" s="15">
        <v>63519</v>
      </c>
      <c r="F58" s="15"/>
      <c r="G58" s="15">
        <v>346019</v>
      </c>
      <c r="H58" s="15"/>
      <c r="I58" s="15">
        <v>55960</v>
      </c>
      <c r="J58" s="15">
        <v>566015</v>
      </c>
      <c r="K58" s="15">
        <v>7625163</v>
      </c>
      <c r="L58" s="15">
        <v>640482</v>
      </c>
      <c r="N58" s="15"/>
      <c r="Q58" s="15">
        <v>14793715</v>
      </c>
      <c r="R58" s="15"/>
      <c r="S58" s="15">
        <v>48</v>
      </c>
      <c r="T58" s="15">
        <v>0</v>
      </c>
      <c r="U58" s="15">
        <v>0</v>
      </c>
      <c r="V58" s="15">
        <v>14422366</v>
      </c>
      <c r="W58" s="15">
        <v>4630137</v>
      </c>
      <c r="X58" s="15"/>
      <c r="Y58" s="2"/>
      <c r="Z58" s="2"/>
      <c r="AA58" s="2"/>
      <c r="AB58" s="15">
        <v>5595649</v>
      </c>
      <c r="AC58" s="15"/>
      <c r="AD58" s="15">
        <v>4223</v>
      </c>
      <c r="AE58" s="18">
        <v>553644</v>
      </c>
      <c r="AF58" s="18">
        <f t="shared" si="0"/>
        <v>103072480</v>
      </c>
    </row>
    <row r="59" spans="1:32" s="16" customFormat="1" x14ac:dyDescent="0.15">
      <c r="A59" s="14">
        <v>38776</v>
      </c>
      <c r="B59" s="15">
        <v>41516303</v>
      </c>
      <c r="C59" s="15">
        <v>14856</v>
      </c>
      <c r="D59" s="15">
        <v>231981</v>
      </c>
      <c r="E59" s="15">
        <v>57684</v>
      </c>
      <c r="F59" s="15"/>
      <c r="G59" s="15">
        <v>317454</v>
      </c>
      <c r="H59" s="15"/>
      <c r="I59" s="15">
        <v>43800</v>
      </c>
      <c r="J59" s="15">
        <v>468277</v>
      </c>
      <c r="K59" s="15">
        <v>5972767</v>
      </c>
      <c r="L59" s="15">
        <v>513006</v>
      </c>
      <c r="N59" s="15"/>
      <c r="Q59" s="15">
        <v>12664893</v>
      </c>
      <c r="R59" s="15"/>
      <c r="S59" s="15">
        <v>48</v>
      </c>
      <c r="T59" s="15">
        <v>0</v>
      </c>
      <c r="U59" s="15">
        <v>0</v>
      </c>
      <c r="V59" s="15">
        <v>12129447</v>
      </c>
      <c r="W59" s="15">
        <v>3596181</v>
      </c>
      <c r="X59" s="15"/>
      <c r="Y59" s="2"/>
      <c r="Z59" s="2"/>
      <c r="AA59" s="2"/>
      <c r="AB59" s="15">
        <v>5085788</v>
      </c>
      <c r="AC59" s="15"/>
      <c r="AD59" s="15">
        <v>1872</v>
      </c>
      <c r="AE59" s="18">
        <v>386400</v>
      </c>
      <c r="AF59" s="18">
        <f t="shared" si="0"/>
        <v>83000757</v>
      </c>
    </row>
    <row r="60" spans="1:32" s="16" customFormat="1" x14ac:dyDescent="0.15">
      <c r="A60" s="14">
        <v>38807</v>
      </c>
      <c r="B60" s="15">
        <v>50673839</v>
      </c>
      <c r="C60" s="15">
        <v>20544</v>
      </c>
      <c r="D60" s="15">
        <v>275664</v>
      </c>
      <c r="E60" s="15">
        <v>69924</v>
      </c>
      <c r="F60" s="15"/>
      <c r="G60" s="15">
        <v>401969</v>
      </c>
      <c r="H60" s="15"/>
      <c r="I60" s="15">
        <v>51098</v>
      </c>
      <c r="J60" s="15">
        <v>637171</v>
      </c>
      <c r="K60" s="15">
        <v>7658986</v>
      </c>
      <c r="L60" s="15">
        <v>662400</v>
      </c>
      <c r="N60" s="15"/>
      <c r="Q60" s="15">
        <v>14752138</v>
      </c>
      <c r="R60" s="15"/>
      <c r="S60" s="15">
        <v>72</v>
      </c>
      <c r="T60" s="15">
        <v>0</v>
      </c>
      <c r="U60" s="15">
        <v>0</v>
      </c>
      <c r="V60" s="15">
        <v>16598032</v>
      </c>
      <c r="W60" s="15">
        <v>4548444</v>
      </c>
      <c r="X60" s="15"/>
      <c r="Y60" s="2"/>
      <c r="Z60" s="2"/>
      <c r="AA60" s="2"/>
      <c r="AB60" s="15">
        <v>7030843</v>
      </c>
      <c r="AC60" s="15"/>
      <c r="AD60" s="15">
        <v>1274</v>
      </c>
      <c r="AE60" s="18">
        <v>416064</v>
      </c>
      <c r="AF60" s="18">
        <f t="shared" si="0"/>
        <v>103798462</v>
      </c>
    </row>
    <row r="61" spans="1:32" s="16" customFormat="1" x14ac:dyDescent="0.15">
      <c r="A61" s="14">
        <v>38837</v>
      </c>
      <c r="B61" s="15">
        <v>64634860</v>
      </c>
      <c r="C61" s="15">
        <v>21681</v>
      </c>
      <c r="D61" s="15">
        <v>342708</v>
      </c>
      <c r="E61" s="15">
        <v>79932</v>
      </c>
      <c r="F61" s="15"/>
      <c r="G61" s="15">
        <v>417382</v>
      </c>
      <c r="H61" s="15"/>
      <c r="I61" s="15">
        <v>59901</v>
      </c>
      <c r="J61" s="15">
        <v>753105</v>
      </c>
      <c r="K61" s="15">
        <v>8861930</v>
      </c>
      <c r="L61" s="15">
        <v>717149</v>
      </c>
      <c r="N61" s="15"/>
      <c r="Q61" s="15">
        <v>17515438</v>
      </c>
      <c r="R61" s="15"/>
      <c r="S61" s="15"/>
      <c r="T61" s="15">
        <v>0</v>
      </c>
      <c r="U61" s="15">
        <v>0</v>
      </c>
      <c r="V61" s="15">
        <v>21050365</v>
      </c>
      <c r="W61" s="15">
        <v>5604979</v>
      </c>
      <c r="X61" s="15"/>
      <c r="Y61" s="2"/>
      <c r="Z61" s="2"/>
      <c r="AA61" s="2"/>
      <c r="AB61" s="15">
        <v>7736617</v>
      </c>
      <c r="AC61" s="15"/>
      <c r="AD61" s="15">
        <v>4154</v>
      </c>
      <c r="AE61" s="18">
        <v>554004</v>
      </c>
      <c r="AF61" s="18">
        <f t="shared" si="0"/>
        <v>128354205</v>
      </c>
    </row>
    <row r="62" spans="1:32" s="16" customFormat="1" x14ac:dyDescent="0.15">
      <c r="A62" s="14">
        <v>38868</v>
      </c>
      <c r="B62" s="15">
        <v>69527060</v>
      </c>
      <c r="C62" s="15">
        <v>21757</v>
      </c>
      <c r="D62" s="15">
        <v>351124</v>
      </c>
      <c r="E62" s="15">
        <v>80522</v>
      </c>
      <c r="F62" s="15"/>
      <c r="G62" s="15">
        <v>466602</v>
      </c>
      <c r="H62" s="15"/>
      <c r="I62" s="15">
        <v>60092</v>
      </c>
      <c r="J62" s="15">
        <v>739847</v>
      </c>
      <c r="K62" s="15">
        <v>9180948</v>
      </c>
      <c r="L62" s="15">
        <v>700433</v>
      </c>
      <c r="N62" s="15"/>
      <c r="Q62" s="15">
        <v>19607062</v>
      </c>
      <c r="R62" s="15"/>
      <c r="S62" s="15">
        <v>108</v>
      </c>
      <c r="T62" s="15">
        <v>0</v>
      </c>
      <c r="U62" s="15">
        <v>0</v>
      </c>
      <c r="V62" s="15">
        <v>22810059</v>
      </c>
      <c r="W62" s="15">
        <v>5486315</v>
      </c>
      <c r="X62" s="15"/>
      <c r="Y62" s="2"/>
      <c r="Z62" s="2"/>
      <c r="AA62" s="2"/>
      <c r="AB62" s="15">
        <v>7869150</v>
      </c>
      <c r="AC62" s="15"/>
      <c r="AD62" s="15">
        <v>2515</v>
      </c>
      <c r="AE62" s="18">
        <v>631896</v>
      </c>
      <c r="AF62" s="18">
        <f t="shared" si="0"/>
        <v>137535490</v>
      </c>
    </row>
    <row r="63" spans="1:32" s="16" customFormat="1" x14ac:dyDescent="0.15">
      <c r="A63" s="14">
        <v>38898</v>
      </c>
      <c r="B63" s="15">
        <v>68102020</v>
      </c>
      <c r="C63" s="15">
        <v>21024</v>
      </c>
      <c r="D63" s="15">
        <v>334097</v>
      </c>
      <c r="E63" s="15">
        <v>74648</v>
      </c>
      <c r="F63" s="15"/>
      <c r="G63" s="15">
        <v>427851</v>
      </c>
      <c r="H63" s="15"/>
      <c r="I63" s="15">
        <v>59100</v>
      </c>
      <c r="J63" s="15">
        <v>671231</v>
      </c>
      <c r="K63" s="15">
        <v>9010811</v>
      </c>
      <c r="L63" s="15">
        <v>664885</v>
      </c>
      <c r="N63" s="15"/>
      <c r="Q63" s="15">
        <v>19640179</v>
      </c>
      <c r="R63" s="15"/>
      <c r="S63" s="15">
        <v>121</v>
      </c>
      <c r="T63" s="15">
        <v>0</v>
      </c>
      <c r="U63" s="15">
        <v>0</v>
      </c>
      <c r="V63" s="15">
        <v>23330091</v>
      </c>
      <c r="W63" s="15">
        <v>5006055</v>
      </c>
      <c r="X63" s="15"/>
      <c r="Y63" s="2"/>
      <c r="Z63" s="2"/>
      <c r="AA63" s="2"/>
      <c r="AB63" s="15">
        <v>7283213</v>
      </c>
      <c r="AC63" s="15"/>
      <c r="AD63" s="15">
        <v>2065</v>
      </c>
      <c r="AE63" s="18">
        <v>658428</v>
      </c>
      <c r="AF63" s="18">
        <f t="shared" si="0"/>
        <v>135285819</v>
      </c>
    </row>
    <row r="64" spans="1:32" s="16" customFormat="1" x14ac:dyDescent="0.15">
      <c r="A64" s="14">
        <v>38929</v>
      </c>
      <c r="B64" s="15">
        <v>73786000</v>
      </c>
      <c r="C64" s="15">
        <v>22224</v>
      </c>
      <c r="D64" s="15">
        <v>347245</v>
      </c>
      <c r="E64" s="15">
        <v>71597</v>
      </c>
      <c r="F64" s="15"/>
      <c r="G64" s="15">
        <v>499997</v>
      </c>
      <c r="H64" s="15"/>
      <c r="I64" s="15">
        <v>55311</v>
      </c>
      <c r="J64" s="15">
        <v>739559</v>
      </c>
      <c r="K64" s="15">
        <v>10442541</v>
      </c>
      <c r="L64" s="15">
        <v>694796</v>
      </c>
      <c r="N64" s="15"/>
      <c r="Q64" s="15">
        <v>19839331</v>
      </c>
      <c r="R64" s="15"/>
      <c r="S64" s="15">
        <v>72</v>
      </c>
      <c r="T64" s="15">
        <v>0</v>
      </c>
      <c r="U64" s="15">
        <v>0</v>
      </c>
      <c r="V64" s="15">
        <v>29141039</v>
      </c>
      <c r="W64" s="15">
        <v>5330350</v>
      </c>
      <c r="X64" s="15"/>
      <c r="Y64" s="2"/>
      <c r="Z64" s="2"/>
      <c r="AA64" s="2"/>
      <c r="AB64" s="15">
        <v>6772911</v>
      </c>
      <c r="AC64" s="15"/>
      <c r="AD64" s="15">
        <v>2629</v>
      </c>
      <c r="AE64" s="18">
        <v>624804</v>
      </c>
      <c r="AF64" s="18">
        <f t="shared" si="0"/>
        <v>148370406</v>
      </c>
    </row>
    <row r="65" spans="1:32" s="16" customFormat="1" x14ac:dyDescent="0.15">
      <c r="A65" s="14">
        <v>38960</v>
      </c>
      <c r="B65" s="15">
        <v>74678755</v>
      </c>
      <c r="C65" s="15">
        <v>21408</v>
      </c>
      <c r="D65" s="15">
        <v>304821</v>
      </c>
      <c r="E65" s="15">
        <v>67740</v>
      </c>
      <c r="F65" s="15"/>
      <c r="G65" s="15">
        <v>333658</v>
      </c>
      <c r="H65" s="15"/>
      <c r="I65" s="15">
        <v>49774</v>
      </c>
      <c r="J65" s="15">
        <v>653616</v>
      </c>
      <c r="K65" s="15">
        <v>9709785</v>
      </c>
      <c r="L65" s="15">
        <v>647865</v>
      </c>
      <c r="N65" s="15"/>
      <c r="Q65" s="15">
        <v>20639444</v>
      </c>
      <c r="R65" s="15"/>
      <c r="S65" s="15">
        <v>36</v>
      </c>
      <c r="T65" s="15">
        <v>0</v>
      </c>
      <c r="U65" s="15">
        <v>0</v>
      </c>
      <c r="V65" s="15">
        <v>27804324</v>
      </c>
      <c r="W65" s="15">
        <v>4792939</v>
      </c>
      <c r="X65" s="15"/>
      <c r="Y65" s="2"/>
      <c r="Z65" s="2"/>
      <c r="AA65" s="2"/>
      <c r="AB65" s="15">
        <v>4931878</v>
      </c>
      <c r="AC65" s="15"/>
      <c r="AD65" s="15">
        <v>6768</v>
      </c>
      <c r="AE65" s="18">
        <v>650544</v>
      </c>
      <c r="AF65" s="18">
        <f t="shared" si="0"/>
        <v>145293355</v>
      </c>
    </row>
    <row r="66" spans="1:32" s="16" customFormat="1" x14ac:dyDescent="0.15">
      <c r="A66" s="14">
        <v>38990</v>
      </c>
      <c r="B66" s="15">
        <v>64798394</v>
      </c>
      <c r="C66" s="15">
        <v>20016</v>
      </c>
      <c r="D66" s="15">
        <v>281450</v>
      </c>
      <c r="E66" s="15">
        <v>66060</v>
      </c>
      <c r="F66" s="15"/>
      <c r="G66" s="15">
        <v>387335</v>
      </c>
      <c r="H66" s="15"/>
      <c r="I66" s="15">
        <v>49174</v>
      </c>
      <c r="J66" s="15">
        <v>638163</v>
      </c>
      <c r="K66" s="15">
        <v>9262084</v>
      </c>
      <c r="L66" s="15">
        <v>636876</v>
      </c>
      <c r="N66" s="15"/>
      <c r="Q66" s="15">
        <v>17836064</v>
      </c>
      <c r="R66" s="15"/>
      <c r="S66" s="15">
        <v>12</v>
      </c>
      <c r="T66" s="15">
        <v>0</v>
      </c>
      <c r="U66" s="15">
        <v>0</v>
      </c>
      <c r="V66" s="15">
        <v>25703673</v>
      </c>
      <c r="W66" s="15">
        <v>4458447</v>
      </c>
      <c r="X66" s="15"/>
      <c r="Y66" s="2"/>
      <c r="Z66" s="2"/>
      <c r="AA66" s="2"/>
      <c r="AB66" s="15">
        <v>5181151</v>
      </c>
      <c r="AC66" s="15"/>
      <c r="AD66" s="15">
        <v>3098</v>
      </c>
      <c r="AE66" s="18">
        <v>527880</v>
      </c>
      <c r="AF66" s="18">
        <f t="shared" si="0"/>
        <v>129849877</v>
      </c>
    </row>
    <row r="67" spans="1:32" s="16" customFormat="1" x14ac:dyDescent="0.15">
      <c r="A67" s="14">
        <v>39021</v>
      </c>
      <c r="B67" s="15">
        <v>57009968</v>
      </c>
      <c r="C67" s="15">
        <v>18516</v>
      </c>
      <c r="D67" s="15">
        <v>237429</v>
      </c>
      <c r="E67" s="15">
        <v>65988</v>
      </c>
      <c r="F67" s="15"/>
      <c r="G67" s="15">
        <v>424345</v>
      </c>
      <c r="H67" s="15"/>
      <c r="I67" s="15">
        <v>48880</v>
      </c>
      <c r="J67" s="15">
        <v>572457</v>
      </c>
      <c r="K67" s="15">
        <v>7847596</v>
      </c>
      <c r="L67" s="15">
        <v>574512</v>
      </c>
      <c r="N67" s="15"/>
      <c r="Q67" s="15">
        <v>17333083</v>
      </c>
      <c r="R67" s="15"/>
      <c r="S67" s="15">
        <v>36</v>
      </c>
      <c r="T67" s="15">
        <v>0</v>
      </c>
      <c r="U67" s="15">
        <v>0</v>
      </c>
      <c r="V67" s="15">
        <v>20764004</v>
      </c>
      <c r="W67" s="15">
        <v>3815644</v>
      </c>
      <c r="X67" s="15"/>
      <c r="Y67" s="2"/>
      <c r="Z67" s="2"/>
      <c r="AA67" s="2"/>
      <c r="AB67" s="15">
        <v>5500858</v>
      </c>
      <c r="AC67" s="15"/>
      <c r="AD67" s="15">
        <v>4253</v>
      </c>
      <c r="AE67" s="18">
        <v>475680</v>
      </c>
      <c r="AF67" s="18">
        <f t="shared" si="0"/>
        <v>114693249</v>
      </c>
    </row>
    <row r="68" spans="1:32" s="16" customFormat="1" x14ac:dyDescent="0.15">
      <c r="A68" s="14">
        <v>39051</v>
      </c>
      <c r="B68" s="15">
        <v>47768686</v>
      </c>
      <c r="C68" s="15">
        <v>26448</v>
      </c>
      <c r="D68" s="15">
        <v>249048</v>
      </c>
      <c r="E68" s="15">
        <v>63888</v>
      </c>
      <c r="F68" s="15"/>
      <c r="G68" s="15">
        <v>524535</v>
      </c>
      <c r="H68" s="15"/>
      <c r="I68" s="15">
        <v>51780</v>
      </c>
      <c r="J68" s="15">
        <v>554045</v>
      </c>
      <c r="K68" s="15">
        <v>7186782</v>
      </c>
      <c r="L68" s="15">
        <v>571311</v>
      </c>
      <c r="N68" s="15"/>
      <c r="Q68" s="15">
        <v>15102836</v>
      </c>
      <c r="R68" s="15"/>
      <c r="S68" s="15">
        <v>12</v>
      </c>
      <c r="T68" s="15">
        <v>0</v>
      </c>
      <c r="U68" s="15">
        <v>0</v>
      </c>
      <c r="V68" s="15">
        <v>18135819</v>
      </c>
      <c r="W68" s="15">
        <v>3645351</v>
      </c>
      <c r="X68" s="15"/>
      <c r="Y68" s="2"/>
      <c r="Z68" s="2"/>
      <c r="AA68" s="2"/>
      <c r="AB68" s="15">
        <v>5636185</v>
      </c>
      <c r="AC68" s="15"/>
      <c r="AD68" s="15">
        <v>568</v>
      </c>
      <c r="AE68" s="18">
        <v>374592</v>
      </c>
      <c r="AF68" s="18">
        <f t="shared" si="0"/>
        <v>99891886</v>
      </c>
    </row>
    <row r="69" spans="1:32" s="16" customFormat="1" x14ac:dyDescent="0.15">
      <c r="A69" s="14">
        <v>39082</v>
      </c>
      <c r="B69" s="15">
        <v>43843716</v>
      </c>
      <c r="C69" s="15">
        <v>18144</v>
      </c>
      <c r="D69" s="15">
        <v>222605</v>
      </c>
      <c r="E69" s="15">
        <v>60768</v>
      </c>
      <c r="F69" s="15"/>
      <c r="G69" s="15">
        <v>548847</v>
      </c>
      <c r="H69" s="15"/>
      <c r="I69" s="15">
        <v>42550</v>
      </c>
      <c r="J69" s="15">
        <v>542438</v>
      </c>
      <c r="K69" s="15">
        <v>6807935</v>
      </c>
      <c r="L69" s="15">
        <v>541431</v>
      </c>
      <c r="N69" s="15"/>
      <c r="Q69" s="15">
        <v>14305764</v>
      </c>
      <c r="R69" s="15"/>
      <c r="S69" s="15">
        <v>1</v>
      </c>
      <c r="T69" s="15">
        <v>0</v>
      </c>
      <c r="U69" s="15">
        <v>0</v>
      </c>
      <c r="V69" s="15">
        <v>15498629</v>
      </c>
      <c r="W69" s="15">
        <v>3445643</v>
      </c>
      <c r="X69" s="15"/>
      <c r="Y69" s="2"/>
      <c r="Z69" s="2"/>
      <c r="AA69" s="2"/>
      <c r="AB69" s="15">
        <v>5195114</v>
      </c>
      <c r="AC69" s="15"/>
      <c r="AD69" s="15">
        <v>2414</v>
      </c>
      <c r="AE69" s="18">
        <v>327024</v>
      </c>
      <c r="AF69" s="18">
        <f t="shared" si="0"/>
        <v>91403023</v>
      </c>
    </row>
    <row r="70" spans="1:32" s="16" customFormat="1" x14ac:dyDescent="0.15">
      <c r="A70" s="14">
        <v>39113</v>
      </c>
      <c r="B70" s="15">
        <v>57739097</v>
      </c>
      <c r="C70" s="15">
        <v>23292</v>
      </c>
      <c r="D70" s="15">
        <v>300694</v>
      </c>
      <c r="E70" s="15">
        <v>63756</v>
      </c>
      <c r="F70" s="15"/>
      <c r="G70" s="15">
        <v>544938</v>
      </c>
      <c r="H70" s="15"/>
      <c r="I70" s="15">
        <v>63911</v>
      </c>
      <c r="J70" s="15">
        <v>706458</v>
      </c>
      <c r="K70" s="15">
        <v>8731809</v>
      </c>
      <c r="L70" s="15">
        <v>685112</v>
      </c>
      <c r="N70" s="15"/>
      <c r="Q70" s="15">
        <v>17283316</v>
      </c>
      <c r="R70" s="15"/>
      <c r="S70" s="15">
        <v>24</v>
      </c>
      <c r="T70" s="15">
        <v>0</v>
      </c>
      <c r="U70" s="15">
        <v>0</v>
      </c>
      <c r="V70" s="15">
        <v>19144151</v>
      </c>
      <c r="W70" s="15">
        <v>4912817</v>
      </c>
      <c r="X70" s="15"/>
      <c r="Y70" s="2"/>
      <c r="Z70" s="2"/>
      <c r="AA70" s="2"/>
      <c r="AB70" s="15">
        <v>5813007</v>
      </c>
      <c r="AC70" s="15"/>
      <c r="AD70" s="15">
        <v>2895</v>
      </c>
      <c r="AE70" s="18">
        <v>483012</v>
      </c>
      <c r="AF70" s="18">
        <f t="shared" si="0"/>
        <v>116498289</v>
      </c>
    </row>
    <row r="71" spans="1:32" s="16" customFormat="1" x14ac:dyDescent="0.15">
      <c r="A71" s="14">
        <v>39141</v>
      </c>
      <c r="B71" s="15">
        <v>41861442</v>
      </c>
      <c r="C71" s="15">
        <v>18585</v>
      </c>
      <c r="D71" s="15">
        <v>208384</v>
      </c>
      <c r="E71" s="15">
        <v>55308</v>
      </c>
      <c r="F71" s="15"/>
      <c r="G71" s="15">
        <v>493106</v>
      </c>
      <c r="H71" s="15"/>
      <c r="I71" s="15">
        <v>41676</v>
      </c>
      <c r="J71" s="15">
        <v>534969</v>
      </c>
      <c r="K71" s="15">
        <v>6174525</v>
      </c>
      <c r="L71" s="15">
        <v>507117</v>
      </c>
      <c r="N71" s="15"/>
      <c r="Q71" s="15">
        <v>13560213</v>
      </c>
      <c r="R71" s="15"/>
      <c r="S71" s="15"/>
      <c r="T71" s="15">
        <v>0</v>
      </c>
      <c r="U71" s="15">
        <v>0</v>
      </c>
      <c r="V71" s="15">
        <v>14505119</v>
      </c>
      <c r="W71" s="15">
        <v>3500836</v>
      </c>
      <c r="X71" s="15"/>
      <c r="Y71" s="2"/>
      <c r="Z71" s="2"/>
      <c r="AA71" s="2"/>
      <c r="AB71" s="15">
        <v>4988404</v>
      </c>
      <c r="AC71" s="15"/>
      <c r="AD71" s="15">
        <v>3305</v>
      </c>
      <c r="AE71" s="18">
        <v>314808</v>
      </c>
      <c r="AF71" s="18">
        <f t="shared" si="0"/>
        <v>86767797</v>
      </c>
    </row>
    <row r="72" spans="1:32" s="16" customFormat="1" x14ac:dyDescent="0.15">
      <c r="A72" s="14">
        <v>39172</v>
      </c>
      <c r="B72" s="15">
        <v>60088367</v>
      </c>
      <c r="C72" s="15">
        <v>25032</v>
      </c>
      <c r="D72" s="15">
        <v>304279</v>
      </c>
      <c r="E72" s="15">
        <v>71508</v>
      </c>
      <c r="F72" s="15"/>
      <c r="G72" s="15">
        <v>707561</v>
      </c>
      <c r="H72" s="15"/>
      <c r="I72" s="15">
        <v>53292</v>
      </c>
      <c r="J72" s="15">
        <v>767430</v>
      </c>
      <c r="K72" s="15">
        <v>8654654</v>
      </c>
      <c r="L72" s="15">
        <v>686638</v>
      </c>
      <c r="N72" s="15"/>
      <c r="Q72" s="15">
        <v>17949890</v>
      </c>
      <c r="R72" s="15"/>
      <c r="S72" s="15">
        <v>12</v>
      </c>
      <c r="T72" s="15">
        <v>0</v>
      </c>
      <c r="U72" s="15">
        <v>0</v>
      </c>
      <c r="V72" s="15">
        <v>22113867</v>
      </c>
      <c r="W72" s="15">
        <v>5041554</v>
      </c>
      <c r="X72" s="15"/>
      <c r="Y72" s="2"/>
      <c r="Z72" s="2"/>
      <c r="AA72" s="2"/>
      <c r="AB72" s="15">
        <v>7229998</v>
      </c>
      <c r="AC72" s="15"/>
      <c r="AD72" s="15">
        <v>5148</v>
      </c>
      <c r="AE72" s="18">
        <v>436452</v>
      </c>
      <c r="AF72" s="18">
        <f t="shared" si="0"/>
        <v>124135682</v>
      </c>
    </row>
    <row r="73" spans="1:32" s="16" customFormat="1" x14ac:dyDescent="0.15">
      <c r="A73" s="14">
        <v>39202</v>
      </c>
      <c r="B73" s="15">
        <v>62366590</v>
      </c>
      <c r="C73" s="15">
        <v>23844</v>
      </c>
      <c r="D73" s="15">
        <v>283821</v>
      </c>
      <c r="E73" s="15">
        <v>70236</v>
      </c>
      <c r="F73" s="15"/>
      <c r="G73" s="15">
        <v>608607</v>
      </c>
      <c r="H73" s="15"/>
      <c r="I73" s="15">
        <v>48566</v>
      </c>
      <c r="J73" s="15">
        <v>761591</v>
      </c>
      <c r="K73" s="15">
        <v>8783958</v>
      </c>
      <c r="L73" s="15">
        <v>679280</v>
      </c>
      <c r="N73" s="15"/>
      <c r="Q73" s="15">
        <v>18143706</v>
      </c>
      <c r="R73" s="15"/>
      <c r="S73" s="15"/>
      <c r="T73" s="15">
        <v>0</v>
      </c>
      <c r="U73" s="15">
        <v>0</v>
      </c>
      <c r="V73" s="15">
        <v>23332835</v>
      </c>
      <c r="W73" s="15">
        <v>5068175</v>
      </c>
      <c r="X73" s="15"/>
      <c r="Y73" s="2"/>
      <c r="Z73" s="2"/>
      <c r="AA73" s="2"/>
      <c r="AB73" s="15">
        <v>6877851</v>
      </c>
      <c r="AC73" s="15"/>
      <c r="AD73" s="15">
        <v>7080</v>
      </c>
      <c r="AE73" s="18">
        <v>523356</v>
      </c>
      <c r="AF73" s="18">
        <f t="shared" si="0"/>
        <v>127579496</v>
      </c>
    </row>
    <row r="74" spans="1:32" s="16" customFormat="1" x14ac:dyDescent="0.15">
      <c r="A74" s="14">
        <v>39233</v>
      </c>
      <c r="B74" s="15">
        <v>77048454</v>
      </c>
      <c r="C74" s="15">
        <v>25836</v>
      </c>
      <c r="D74" s="15">
        <v>394932</v>
      </c>
      <c r="E74" s="15">
        <v>83304</v>
      </c>
      <c r="F74" s="15"/>
      <c r="G74" s="15">
        <v>916465</v>
      </c>
      <c r="H74" s="15"/>
      <c r="I74" s="15">
        <v>68052</v>
      </c>
      <c r="J74" s="15">
        <v>891569</v>
      </c>
      <c r="K74" s="15">
        <v>10473551</v>
      </c>
      <c r="L74" s="15">
        <v>778601</v>
      </c>
      <c r="N74" s="15"/>
      <c r="Q74" s="15">
        <v>21620217</v>
      </c>
      <c r="R74" s="15"/>
      <c r="S74" s="15">
        <v>12</v>
      </c>
      <c r="T74" s="15">
        <v>0</v>
      </c>
      <c r="U74" s="15">
        <v>0</v>
      </c>
      <c r="V74" s="15">
        <v>29259357</v>
      </c>
      <c r="W74" s="15">
        <v>5966377</v>
      </c>
      <c r="X74" s="15"/>
      <c r="Y74" s="2"/>
      <c r="Z74" s="2"/>
      <c r="AA74" s="2"/>
      <c r="AB74" s="15">
        <v>8387517</v>
      </c>
      <c r="AC74" s="15"/>
      <c r="AD74" s="15">
        <v>6684</v>
      </c>
      <c r="AE74" s="18">
        <v>510672</v>
      </c>
      <c r="AF74" s="18">
        <f t="shared" ref="AF74:AF137" si="1">SUM(B74:C74,D74,E74,G74,I74,J74,K74:L74,N74,Q74,S74,T74:U74,V74,W74,Y74,AB74,AD74:AE74)</f>
        <v>156431600</v>
      </c>
    </row>
    <row r="75" spans="1:32" s="16" customFormat="1" x14ac:dyDescent="0.15">
      <c r="A75" s="14">
        <v>39263</v>
      </c>
      <c r="B75" s="15">
        <v>69054413</v>
      </c>
      <c r="C75" s="15">
        <v>22158</v>
      </c>
      <c r="D75" s="15">
        <v>325110</v>
      </c>
      <c r="E75" s="15">
        <v>62376</v>
      </c>
      <c r="F75" s="15"/>
      <c r="G75" s="15">
        <v>748071</v>
      </c>
      <c r="H75" s="15"/>
      <c r="I75" s="15">
        <v>46247</v>
      </c>
      <c r="J75" s="15">
        <v>720077</v>
      </c>
      <c r="K75" s="15">
        <v>9043467</v>
      </c>
      <c r="L75" s="15">
        <v>635575</v>
      </c>
      <c r="N75" s="15"/>
      <c r="Q75" s="15">
        <v>19919936</v>
      </c>
      <c r="R75" s="15"/>
      <c r="S75" s="15"/>
      <c r="T75" s="15">
        <v>0</v>
      </c>
      <c r="U75" s="15">
        <v>0</v>
      </c>
      <c r="V75" s="15">
        <v>26785934</v>
      </c>
      <c r="W75" s="15">
        <v>4753235</v>
      </c>
      <c r="X75" s="15"/>
      <c r="Y75" s="2"/>
      <c r="Z75" s="2"/>
      <c r="AA75" s="2"/>
      <c r="AB75" s="15">
        <v>6867846</v>
      </c>
      <c r="AC75" s="15"/>
      <c r="AD75" s="15">
        <v>2693</v>
      </c>
      <c r="AE75" s="18">
        <v>553092</v>
      </c>
      <c r="AF75" s="18">
        <f t="shared" si="1"/>
        <v>139540230</v>
      </c>
    </row>
    <row r="76" spans="1:32" s="16" customFormat="1" x14ac:dyDescent="0.15">
      <c r="A76" s="14">
        <v>39294</v>
      </c>
      <c r="B76" s="15">
        <v>80002227</v>
      </c>
      <c r="C76" s="15">
        <v>26917</v>
      </c>
      <c r="D76" s="15">
        <v>383937</v>
      </c>
      <c r="E76" s="15">
        <v>72834</v>
      </c>
      <c r="F76" s="15"/>
      <c r="G76" s="15">
        <v>783256</v>
      </c>
      <c r="H76" s="15"/>
      <c r="I76" s="15">
        <v>50280</v>
      </c>
      <c r="J76" s="15">
        <v>825229</v>
      </c>
      <c r="K76" s="15">
        <v>11293177</v>
      </c>
      <c r="L76" s="15">
        <v>738571</v>
      </c>
      <c r="N76" s="15"/>
      <c r="Q76" s="15">
        <v>22166439</v>
      </c>
      <c r="R76" s="15"/>
      <c r="S76" s="15"/>
      <c r="T76" s="15">
        <v>0</v>
      </c>
      <c r="U76" s="15">
        <v>0</v>
      </c>
      <c r="V76" s="15">
        <v>35077053</v>
      </c>
      <c r="W76" s="15">
        <v>5478701</v>
      </c>
      <c r="X76" s="15"/>
      <c r="Y76" s="2"/>
      <c r="Z76" s="2"/>
      <c r="AA76" s="2"/>
      <c r="AB76" s="15">
        <v>6964161</v>
      </c>
      <c r="AC76" s="15"/>
      <c r="AD76" s="15">
        <v>8872</v>
      </c>
      <c r="AE76" s="18">
        <v>619152</v>
      </c>
      <c r="AF76" s="18">
        <f t="shared" si="1"/>
        <v>164490806</v>
      </c>
    </row>
    <row r="77" spans="1:32" s="16" customFormat="1" x14ac:dyDescent="0.15">
      <c r="A77" s="14">
        <v>39325</v>
      </c>
      <c r="B77" s="15">
        <v>76664191</v>
      </c>
      <c r="C77" s="15">
        <v>25007</v>
      </c>
      <c r="D77" s="15">
        <v>356587</v>
      </c>
      <c r="E77" s="15">
        <v>60999</v>
      </c>
      <c r="F77" s="15"/>
      <c r="G77" s="15">
        <v>578171</v>
      </c>
      <c r="H77" s="15"/>
      <c r="I77" s="15">
        <v>46951</v>
      </c>
      <c r="J77" s="15">
        <v>699658</v>
      </c>
      <c r="K77" s="15">
        <v>10343370</v>
      </c>
      <c r="L77" s="15">
        <v>660446</v>
      </c>
      <c r="N77" s="15"/>
      <c r="Q77" s="15">
        <v>21417322</v>
      </c>
      <c r="R77" s="15"/>
      <c r="S77" s="15">
        <v>24</v>
      </c>
      <c r="T77" s="15">
        <v>0</v>
      </c>
      <c r="U77" s="15">
        <v>0</v>
      </c>
      <c r="V77" s="15">
        <v>33242017</v>
      </c>
      <c r="W77" s="15">
        <v>4879953</v>
      </c>
      <c r="X77" s="15"/>
      <c r="Y77" s="2"/>
      <c r="Z77" s="2"/>
      <c r="AA77" s="2"/>
      <c r="AB77" s="15">
        <v>5055833</v>
      </c>
      <c r="AC77" s="15"/>
      <c r="AD77" s="15">
        <v>4829</v>
      </c>
      <c r="AE77" s="18">
        <v>627276</v>
      </c>
      <c r="AF77" s="18">
        <f t="shared" si="1"/>
        <v>154662634</v>
      </c>
    </row>
    <row r="78" spans="1:32" s="16" customFormat="1" x14ac:dyDescent="0.15">
      <c r="A78" s="14">
        <v>39355</v>
      </c>
      <c r="B78" s="15">
        <v>63162483</v>
      </c>
      <c r="C78" s="15">
        <v>23388</v>
      </c>
      <c r="D78" s="15">
        <v>308140</v>
      </c>
      <c r="E78" s="15">
        <v>58532</v>
      </c>
      <c r="F78" s="15"/>
      <c r="G78" s="15">
        <v>568333</v>
      </c>
      <c r="H78" s="15"/>
      <c r="I78" s="15">
        <v>38108</v>
      </c>
      <c r="J78" s="15">
        <v>626270</v>
      </c>
      <c r="K78" s="15">
        <v>9327245</v>
      </c>
      <c r="L78" s="15">
        <v>622291</v>
      </c>
      <c r="N78" s="15"/>
      <c r="Q78" s="15">
        <v>17962181</v>
      </c>
      <c r="R78" s="15"/>
      <c r="S78" s="15">
        <v>12</v>
      </c>
      <c r="T78" s="15">
        <v>0</v>
      </c>
      <c r="U78" s="15">
        <v>0</v>
      </c>
      <c r="V78" s="15">
        <v>27658897</v>
      </c>
      <c r="W78" s="15">
        <v>4221696</v>
      </c>
      <c r="X78" s="15"/>
      <c r="Y78" s="2"/>
      <c r="Z78" s="2"/>
      <c r="AA78" s="2"/>
      <c r="AB78" s="15">
        <v>5137657</v>
      </c>
      <c r="AC78" s="15"/>
      <c r="AD78" s="15">
        <v>6715</v>
      </c>
      <c r="AE78" s="18">
        <v>471984</v>
      </c>
      <c r="AF78" s="18">
        <f t="shared" si="1"/>
        <v>130193932</v>
      </c>
    </row>
    <row r="79" spans="1:32" s="16" customFormat="1" x14ac:dyDescent="0.15">
      <c r="A79" s="14">
        <v>39386</v>
      </c>
      <c r="B79" s="15">
        <v>67419697</v>
      </c>
      <c r="C79" s="15">
        <v>25448</v>
      </c>
      <c r="D79" s="15">
        <v>307729</v>
      </c>
      <c r="E79" s="15">
        <v>69936</v>
      </c>
      <c r="F79" s="15"/>
      <c r="G79" s="15">
        <v>766092</v>
      </c>
      <c r="H79" s="15"/>
      <c r="I79" s="15">
        <v>45669</v>
      </c>
      <c r="J79" s="15">
        <v>690547</v>
      </c>
      <c r="K79" s="15">
        <v>9821484</v>
      </c>
      <c r="L79" s="15">
        <v>679892</v>
      </c>
      <c r="N79" s="15"/>
      <c r="Q79" s="15">
        <v>19519574</v>
      </c>
      <c r="R79" s="15"/>
      <c r="S79" s="15"/>
      <c r="T79" s="15">
        <v>0</v>
      </c>
      <c r="U79" s="15">
        <v>0</v>
      </c>
      <c r="V79" s="15">
        <v>28147322</v>
      </c>
      <c r="W79" s="15">
        <v>4576837</v>
      </c>
      <c r="X79" s="15"/>
      <c r="Y79" s="2"/>
      <c r="Z79" s="2"/>
      <c r="AA79" s="2"/>
      <c r="AB79" s="15">
        <v>6780085</v>
      </c>
      <c r="AC79" s="15"/>
      <c r="AD79" s="15">
        <v>4307</v>
      </c>
      <c r="AE79" s="18">
        <v>489264</v>
      </c>
      <c r="AF79" s="18">
        <f t="shared" si="1"/>
        <v>139343883</v>
      </c>
    </row>
    <row r="80" spans="1:32" s="16" customFormat="1" x14ac:dyDescent="0.15">
      <c r="A80" s="14">
        <v>39416</v>
      </c>
      <c r="B80" s="15">
        <v>52715128</v>
      </c>
      <c r="C80" s="15">
        <v>23376</v>
      </c>
      <c r="D80" s="15">
        <v>272412</v>
      </c>
      <c r="E80" s="15">
        <v>55392</v>
      </c>
      <c r="F80" s="15"/>
      <c r="G80" s="15">
        <v>661000</v>
      </c>
      <c r="H80" s="15"/>
      <c r="I80" s="15">
        <v>42270</v>
      </c>
      <c r="J80" s="15">
        <v>570685</v>
      </c>
      <c r="K80" s="15">
        <v>7632944</v>
      </c>
      <c r="L80" s="15">
        <v>562997</v>
      </c>
      <c r="N80" s="15"/>
      <c r="Q80" s="15">
        <v>16235246</v>
      </c>
      <c r="R80" s="15"/>
      <c r="S80" s="15"/>
      <c r="T80" s="15">
        <v>0</v>
      </c>
      <c r="U80" s="15">
        <v>0</v>
      </c>
      <c r="V80" s="15">
        <v>21363041</v>
      </c>
      <c r="W80" s="15">
        <v>3711918</v>
      </c>
      <c r="X80" s="15"/>
      <c r="Y80" s="2"/>
      <c r="Z80" s="2"/>
      <c r="AA80" s="2"/>
      <c r="AB80" s="15">
        <v>5797415</v>
      </c>
      <c r="AC80" s="15"/>
      <c r="AD80" s="15">
        <v>6321</v>
      </c>
      <c r="AE80" s="18">
        <v>323712</v>
      </c>
      <c r="AF80" s="18">
        <f t="shared" si="1"/>
        <v>109973857</v>
      </c>
    </row>
    <row r="81" spans="1:32" s="16" customFormat="1" x14ac:dyDescent="0.15">
      <c r="A81" s="14">
        <v>39447</v>
      </c>
      <c r="B81" s="15">
        <v>39510339</v>
      </c>
      <c r="C81" s="15">
        <v>17148</v>
      </c>
      <c r="D81" s="15">
        <v>201916</v>
      </c>
      <c r="E81" s="15">
        <v>44965</v>
      </c>
      <c r="F81" s="15"/>
      <c r="G81" s="15">
        <v>487218</v>
      </c>
      <c r="H81" s="15"/>
      <c r="I81" s="15">
        <v>29148</v>
      </c>
      <c r="J81" s="15">
        <v>460776</v>
      </c>
      <c r="K81" s="15">
        <v>6164513</v>
      </c>
      <c r="L81" s="15">
        <v>457681</v>
      </c>
      <c r="N81" s="15"/>
      <c r="Q81" s="15">
        <v>12720134</v>
      </c>
      <c r="R81" s="15"/>
      <c r="S81" s="15"/>
      <c r="T81" s="15">
        <v>0</v>
      </c>
      <c r="U81" s="15">
        <v>0</v>
      </c>
      <c r="V81" s="15">
        <v>15101218</v>
      </c>
      <c r="W81" s="15">
        <v>2885062</v>
      </c>
      <c r="X81" s="15"/>
      <c r="Y81" s="2"/>
      <c r="Z81" s="2"/>
      <c r="AA81" s="2"/>
      <c r="AB81" s="15">
        <v>4660021</v>
      </c>
      <c r="AC81" s="15"/>
      <c r="AD81" s="15">
        <v>6122</v>
      </c>
      <c r="AE81" s="18">
        <v>290844</v>
      </c>
      <c r="AF81" s="18">
        <f t="shared" si="1"/>
        <v>83037105</v>
      </c>
    </row>
    <row r="82" spans="1:32" s="16" customFormat="1" x14ac:dyDescent="0.15">
      <c r="A82" s="14">
        <v>39478</v>
      </c>
      <c r="B82" s="15">
        <v>56165982</v>
      </c>
      <c r="C82" s="15">
        <v>23614</v>
      </c>
      <c r="D82" s="15">
        <v>277909</v>
      </c>
      <c r="E82" s="15">
        <v>60258</v>
      </c>
      <c r="F82" s="15"/>
      <c r="G82" s="15">
        <v>626957</v>
      </c>
      <c r="H82" s="15"/>
      <c r="I82" s="15">
        <v>41608</v>
      </c>
      <c r="J82" s="15">
        <v>652448</v>
      </c>
      <c r="K82" s="15">
        <v>8390705</v>
      </c>
      <c r="L82" s="15">
        <v>632291</v>
      </c>
      <c r="N82" s="15"/>
      <c r="Q82" s="15">
        <v>16571370</v>
      </c>
      <c r="R82" s="15"/>
      <c r="S82" s="15"/>
      <c r="T82" s="15">
        <v>0</v>
      </c>
      <c r="U82" s="15">
        <v>0</v>
      </c>
      <c r="V82" s="15">
        <v>20176662</v>
      </c>
      <c r="W82" s="15">
        <v>4513066</v>
      </c>
      <c r="X82" s="15"/>
      <c r="Y82" s="2"/>
      <c r="Z82" s="2"/>
      <c r="AA82" s="2"/>
      <c r="AB82" s="15">
        <v>5480571</v>
      </c>
      <c r="AC82" s="15"/>
      <c r="AD82" s="15">
        <v>7464</v>
      </c>
      <c r="AE82" s="18">
        <v>393732</v>
      </c>
      <c r="AF82" s="18">
        <f t="shared" si="1"/>
        <v>114014637</v>
      </c>
    </row>
    <row r="83" spans="1:32" s="16" customFormat="1" x14ac:dyDescent="0.15">
      <c r="A83" s="14">
        <v>39507</v>
      </c>
      <c r="B83" s="15">
        <v>46979078</v>
      </c>
      <c r="C83" s="15">
        <v>19788</v>
      </c>
      <c r="D83" s="15">
        <v>252243</v>
      </c>
      <c r="E83" s="15">
        <v>53112</v>
      </c>
      <c r="F83" s="15"/>
      <c r="G83" s="15">
        <v>529514</v>
      </c>
      <c r="H83" s="15"/>
      <c r="I83" s="15">
        <v>37313</v>
      </c>
      <c r="J83" s="15">
        <v>590615</v>
      </c>
      <c r="K83" s="15">
        <v>6521727</v>
      </c>
      <c r="L83" s="15">
        <v>533756</v>
      </c>
      <c r="N83" s="15"/>
      <c r="Q83" s="15">
        <v>14438825</v>
      </c>
      <c r="R83" s="15"/>
      <c r="S83" s="15">
        <v>84</v>
      </c>
      <c r="T83" s="15">
        <v>0</v>
      </c>
      <c r="U83" s="15">
        <v>0</v>
      </c>
      <c r="V83" s="15">
        <v>17454923</v>
      </c>
      <c r="W83" s="15">
        <v>3666203</v>
      </c>
      <c r="X83" s="15"/>
      <c r="Y83" s="2"/>
      <c r="Z83" s="2"/>
      <c r="AA83" s="2"/>
      <c r="AB83" s="15">
        <v>5149948</v>
      </c>
      <c r="AC83" s="15"/>
      <c r="AD83" s="15">
        <v>8316</v>
      </c>
      <c r="AE83" s="18">
        <v>322560</v>
      </c>
      <c r="AF83" s="18">
        <f t="shared" si="1"/>
        <v>96558005</v>
      </c>
    </row>
    <row r="84" spans="1:32" s="16" customFormat="1" x14ac:dyDescent="0.15">
      <c r="A84" s="14">
        <v>39538</v>
      </c>
      <c r="B84" s="15">
        <v>59076849</v>
      </c>
      <c r="C84" s="15">
        <v>24888</v>
      </c>
      <c r="D84" s="15">
        <v>337685</v>
      </c>
      <c r="E84" s="15">
        <v>65160</v>
      </c>
      <c r="F84" s="15"/>
      <c r="G84" s="15">
        <v>793128</v>
      </c>
      <c r="H84" s="15"/>
      <c r="I84" s="15">
        <v>54892</v>
      </c>
      <c r="J84" s="15">
        <v>775437</v>
      </c>
      <c r="K84" s="15">
        <v>8210090</v>
      </c>
      <c r="L84" s="15">
        <v>645896</v>
      </c>
      <c r="N84" s="15"/>
      <c r="Q84" s="15">
        <v>16394492</v>
      </c>
      <c r="R84" s="15"/>
      <c r="S84" s="15">
        <v>12</v>
      </c>
      <c r="T84" s="15">
        <v>0</v>
      </c>
      <c r="U84" s="15">
        <v>0</v>
      </c>
      <c r="V84" s="15">
        <v>24535240</v>
      </c>
      <c r="W84" s="15">
        <v>4844435</v>
      </c>
      <c r="X84" s="15"/>
      <c r="Y84" s="2"/>
      <c r="Z84" s="2"/>
      <c r="AA84" s="2"/>
      <c r="AB84" s="15">
        <v>6763251</v>
      </c>
      <c r="AC84" s="15"/>
      <c r="AD84" s="15">
        <v>13907</v>
      </c>
      <c r="AE84" s="18">
        <v>359844</v>
      </c>
      <c r="AF84" s="18">
        <f t="shared" si="1"/>
        <v>122895206</v>
      </c>
    </row>
    <row r="85" spans="1:32" s="16" customFormat="1" x14ac:dyDescent="0.15">
      <c r="A85" s="14">
        <v>39568</v>
      </c>
      <c r="B85" s="15">
        <v>64581706</v>
      </c>
      <c r="C85" s="15">
        <v>26448</v>
      </c>
      <c r="D85" s="15">
        <v>363004</v>
      </c>
      <c r="E85" s="15">
        <v>73611</v>
      </c>
      <c r="F85" s="15"/>
      <c r="G85" s="15">
        <v>786838</v>
      </c>
      <c r="H85" s="15"/>
      <c r="I85" s="15">
        <v>45121</v>
      </c>
      <c r="J85" s="15">
        <v>806594</v>
      </c>
      <c r="K85" s="15">
        <v>8490740</v>
      </c>
      <c r="L85" s="15">
        <v>655088</v>
      </c>
      <c r="N85" s="15"/>
      <c r="Q85" s="15">
        <v>18710531</v>
      </c>
      <c r="R85" s="15"/>
      <c r="S85" s="15">
        <v>12</v>
      </c>
      <c r="T85" s="15">
        <v>0</v>
      </c>
      <c r="U85" s="15">
        <v>0</v>
      </c>
      <c r="V85" s="15">
        <v>26083561</v>
      </c>
      <c r="W85" s="15">
        <v>4994800</v>
      </c>
      <c r="X85" s="15"/>
      <c r="Y85" s="2"/>
      <c r="Z85" s="2"/>
      <c r="AA85" s="2"/>
      <c r="AB85" s="15">
        <v>6522181</v>
      </c>
      <c r="AC85" s="15"/>
      <c r="AD85" s="15">
        <v>20689</v>
      </c>
      <c r="AE85" s="18">
        <v>425820</v>
      </c>
      <c r="AF85" s="18">
        <f t="shared" si="1"/>
        <v>132586744</v>
      </c>
    </row>
    <row r="86" spans="1:32" s="16" customFormat="1" x14ac:dyDescent="0.15">
      <c r="A86" s="14">
        <v>39599</v>
      </c>
      <c r="B86" s="15">
        <v>72794724</v>
      </c>
      <c r="C86" s="15">
        <v>26412</v>
      </c>
      <c r="D86" s="15">
        <v>393755</v>
      </c>
      <c r="E86" s="15">
        <v>78240</v>
      </c>
      <c r="F86" s="15"/>
      <c r="G86" s="15">
        <v>886248</v>
      </c>
      <c r="H86" s="15"/>
      <c r="I86" s="15">
        <v>56748</v>
      </c>
      <c r="J86" s="15">
        <v>891113</v>
      </c>
      <c r="K86" s="15">
        <v>9053251</v>
      </c>
      <c r="L86" s="15">
        <v>683822</v>
      </c>
      <c r="N86" s="15"/>
      <c r="Q86" s="15">
        <v>20289197</v>
      </c>
      <c r="R86" s="15"/>
      <c r="S86" s="15"/>
      <c r="T86" s="15">
        <v>0</v>
      </c>
      <c r="U86" s="15">
        <v>0</v>
      </c>
      <c r="V86" s="15">
        <v>29694646</v>
      </c>
      <c r="W86" s="15">
        <v>5420590</v>
      </c>
      <c r="X86" s="15"/>
      <c r="Y86" s="2"/>
      <c r="Z86" s="2"/>
      <c r="AA86" s="2"/>
      <c r="AB86" s="15">
        <v>7208781</v>
      </c>
      <c r="AC86" s="15"/>
      <c r="AD86" s="15">
        <v>22234</v>
      </c>
      <c r="AE86" s="18">
        <v>470940</v>
      </c>
      <c r="AF86" s="18">
        <f t="shared" si="1"/>
        <v>147970701</v>
      </c>
    </row>
    <row r="87" spans="1:32" s="16" customFormat="1" x14ac:dyDescent="0.15">
      <c r="A87" s="14">
        <v>39629</v>
      </c>
      <c r="B87" s="15">
        <v>67108650</v>
      </c>
      <c r="C87" s="15">
        <v>25968</v>
      </c>
      <c r="D87" s="15">
        <v>371531</v>
      </c>
      <c r="E87" s="15">
        <v>67260</v>
      </c>
      <c r="F87" s="15"/>
      <c r="G87" s="15">
        <v>912096</v>
      </c>
      <c r="H87" s="15"/>
      <c r="I87" s="15">
        <v>55449</v>
      </c>
      <c r="J87" s="15">
        <v>800274</v>
      </c>
      <c r="K87" s="15">
        <v>8493251</v>
      </c>
      <c r="L87" s="15">
        <v>623081</v>
      </c>
      <c r="N87" s="15"/>
      <c r="Q87" s="15">
        <v>18251635</v>
      </c>
      <c r="R87" s="15"/>
      <c r="S87" s="15"/>
      <c r="T87" s="15">
        <v>0</v>
      </c>
      <c r="U87" s="15">
        <v>0</v>
      </c>
      <c r="V87" s="15">
        <v>28820494</v>
      </c>
      <c r="W87" s="15">
        <v>4838774</v>
      </c>
      <c r="X87" s="15"/>
      <c r="Y87" s="2"/>
      <c r="Z87" s="2"/>
      <c r="AA87" s="2"/>
      <c r="AB87" s="15">
        <v>6555584</v>
      </c>
      <c r="AC87" s="15"/>
      <c r="AD87" s="15">
        <v>20291</v>
      </c>
      <c r="AE87" s="18">
        <v>418980</v>
      </c>
      <c r="AF87" s="18">
        <f t="shared" si="1"/>
        <v>137363318</v>
      </c>
    </row>
    <row r="88" spans="1:32" s="16" customFormat="1" x14ac:dyDescent="0.15">
      <c r="A88" s="14">
        <v>39660</v>
      </c>
      <c r="B88" s="15">
        <v>85528203</v>
      </c>
      <c r="C88" s="15">
        <v>29808</v>
      </c>
      <c r="D88" s="15">
        <v>441383</v>
      </c>
      <c r="E88" s="15">
        <v>77112</v>
      </c>
      <c r="F88" s="15"/>
      <c r="G88" s="15">
        <v>874077</v>
      </c>
      <c r="H88" s="15"/>
      <c r="I88" s="15">
        <v>47935</v>
      </c>
      <c r="J88" s="15">
        <v>900104</v>
      </c>
      <c r="K88" s="15">
        <v>10657564</v>
      </c>
      <c r="L88" s="15">
        <v>732898</v>
      </c>
      <c r="N88" s="15"/>
      <c r="Q88" s="15">
        <v>23293796</v>
      </c>
      <c r="R88" s="15"/>
      <c r="S88" s="15"/>
      <c r="T88" s="15">
        <v>0</v>
      </c>
      <c r="U88" s="15">
        <v>0</v>
      </c>
      <c r="V88" s="15">
        <v>37865306</v>
      </c>
      <c r="W88" s="15">
        <v>5614530</v>
      </c>
      <c r="X88" s="15"/>
      <c r="Y88" s="2"/>
      <c r="Z88" s="2"/>
      <c r="AA88" s="2"/>
      <c r="AB88" s="15">
        <v>6552008</v>
      </c>
      <c r="AC88" s="15"/>
      <c r="AD88" s="15">
        <v>22755</v>
      </c>
      <c r="AE88" s="18">
        <v>631692</v>
      </c>
      <c r="AF88" s="18">
        <f t="shared" si="1"/>
        <v>173269171</v>
      </c>
    </row>
    <row r="89" spans="1:32" s="16" customFormat="1" x14ac:dyDescent="0.15">
      <c r="A89" s="14">
        <v>39691</v>
      </c>
      <c r="B89" s="15">
        <v>72538559</v>
      </c>
      <c r="C89" s="15">
        <v>24444</v>
      </c>
      <c r="D89" s="15">
        <v>334865</v>
      </c>
      <c r="E89" s="15">
        <v>62196</v>
      </c>
      <c r="F89" s="15"/>
      <c r="G89" s="15">
        <v>646744</v>
      </c>
      <c r="H89" s="15"/>
      <c r="I89" s="15">
        <v>46764</v>
      </c>
      <c r="J89" s="15">
        <v>709097</v>
      </c>
      <c r="K89" s="15">
        <v>8882897</v>
      </c>
      <c r="L89" s="15">
        <v>607559</v>
      </c>
      <c r="N89" s="15"/>
      <c r="Q89" s="15">
        <v>19636127</v>
      </c>
      <c r="R89" s="15"/>
      <c r="S89" s="15"/>
      <c r="T89" s="15">
        <v>0</v>
      </c>
      <c r="U89" s="15">
        <v>0</v>
      </c>
      <c r="V89" s="15">
        <v>32180042</v>
      </c>
      <c r="W89" s="15">
        <v>4537633</v>
      </c>
      <c r="X89" s="15"/>
      <c r="Y89" s="2"/>
      <c r="Z89" s="2"/>
      <c r="AA89" s="2"/>
      <c r="AB89" s="15">
        <v>4418013</v>
      </c>
      <c r="AC89" s="15"/>
      <c r="AD89" s="15">
        <v>14436</v>
      </c>
      <c r="AE89" s="18">
        <v>484944</v>
      </c>
      <c r="AF89" s="18">
        <f t="shared" si="1"/>
        <v>145124320</v>
      </c>
    </row>
    <row r="90" spans="1:32" s="16" customFormat="1" x14ac:dyDescent="0.15">
      <c r="A90" s="14">
        <v>39721</v>
      </c>
      <c r="B90" s="15">
        <v>71060248</v>
      </c>
      <c r="C90" s="15">
        <v>26856</v>
      </c>
      <c r="D90" s="15">
        <v>365568</v>
      </c>
      <c r="E90" s="15">
        <v>70476</v>
      </c>
      <c r="F90" s="15"/>
      <c r="G90" s="15">
        <v>702016</v>
      </c>
      <c r="H90" s="15"/>
      <c r="I90" s="15">
        <v>44182</v>
      </c>
      <c r="J90" s="15">
        <v>779719</v>
      </c>
      <c r="K90" s="15">
        <v>9665639</v>
      </c>
      <c r="L90" s="15">
        <v>692421</v>
      </c>
      <c r="N90" s="15"/>
      <c r="Q90" s="15">
        <v>19933809</v>
      </c>
      <c r="R90" s="15"/>
      <c r="S90" s="15">
        <v>12</v>
      </c>
      <c r="T90" s="15">
        <v>0</v>
      </c>
      <c r="U90" s="15">
        <v>0</v>
      </c>
      <c r="V90" s="15">
        <v>33896511</v>
      </c>
      <c r="W90" s="15">
        <v>4914720</v>
      </c>
      <c r="X90" s="15"/>
      <c r="Y90" s="2"/>
      <c r="Z90" s="2"/>
      <c r="AA90" s="2"/>
      <c r="AB90" s="15">
        <v>5457399</v>
      </c>
      <c r="AC90" s="15"/>
      <c r="AD90" s="15">
        <v>18161</v>
      </c>
      <c r="AE90" s="18">
        <v>469920</v>
      </c>
      <c r="AF90" s="18">
        <f t="shared" si="1"/>
        <v>148097657</v>
      </c>
    </row>
    <row r="91" spans="1:32" s="16" customFormat="1" x14ac:dyDescent="0.15">
      <c r="A91" s="14">
        <v>39752</v>
      </c>
      <c r="B91" s="15">
        <v>61294515</v>
      </c>
      <c r="C91" s="15">
        <v>25514</v>
      </c>
      <c r="D91" s="15">
        <v>271474</v>
      </c>
      <c r="E91" s="15">
        <v>59221</v>
      </c>
      <c r="F91" s="15"/>
      <c r="G91" s="15">
        <v>633767</v>
      </c>
      <c r="H91" s="15"/>
      <c r="I91" s="15">
        <v>36217</v>
      </c>
      <c r="J91" s="15">
        <v>663061</v>
      </c>
      <c r="K91" s="15">
        <v>7811287</v>
      </c>
      <c r="L91" s="15">
        <v>601865</v>
      </c>
      <c r="N91" s="15"/>
      <c r="Q91" s="15">
        <v>19331766</v>
      </c>
      <c r="R91" s="15"/>
      <c r="S91" s="15"/>
      <c r="T91" s="15">
        <v>0</v>
      </c>
      <c r="U91" s="15">
        <v>0</v>
      </c>
      <c r="V91" s="15">
        <v>26265618</v>
      </c>
      <c r="W91" s="15">
        <v>4119910</v>
      </c>
      <c r="X91" s="15"/>
      <c r="Y91" s="2"/>
      <c r="Z91" s="2"/>
      <c r="AA91" s="2"/>
      <c r="AB91" s="15">
        <v>5160690</v>
      </c>
      <c r="AC91" s="15"/>
      <c r="AD91" s="15">
        <v>9688</v>
      </c>
      <c r="AE91" s="18">
        <v>444684</v>
      </c>
      <c r="AF91" s="18">
        <f t="shared" si="1"/>
        <v>126729277</v>
      </c>
    </row>
    <row r="92" spans="1:32" s="16" customFormat="1" x14ac:dyDescent="0.15">
      <c r="A92" s="14">
        <v>39782</v>
      </c>
      <c r="B92" s="15">
        <v>62238933</v>
      </c>
      <c r="C92" s="15">
        <v>27360</v>
      </c>
      <c r="D92" s="15">
        <v>360210</v>
      </c>
      <c r="E92" s="15">
        <v>61062</v>
      </c>
      <c r="F92" s="15"/>
      <c r="G92" s="15">
        <v>1198563</v>
      </c>
      <c r="H92" s="15"/>
      <c r="I92" s="15">
        <v>65902</v>
      </c>
      <c r="J92" s="15">
        <v>691125</v>
      </c>
      <c r="K92" s="15">
        <v>7900496</v>
      </c>
      <c r="L92" s="15">
        <v>625291</v>
      </c>
      <c r="N92" s="15"/>
      <c r="Q92" s="15">
        <v>16671729</v>
      </c>
      <c r="R92" s="15"/>
      <c r="S92" s="15"/>
      <c r="T92" s="15">
        <v>0</v>
      </c>
      <c r="U92" s="15">
        <v>0</v>
      </c>
      <c r="V92" s="15">
        <v>27326621</v>
      </c>
      <c r="W92" s="15">
        <v>4258844</v>
      </c>
      <c r="X92" s="15"/>
      <c r="Y92" s="2"/>
      <c r="Z92" s="2"/>
      <c r="AA92" s="2"/>
      <c r="AB92" s="15">
        <v>6795630</v>
      </c>
      <c r="AC92" s="15"/>
      <c r="AD92" s="15">
        <v>8500</v>
      </c>
      <c r="AE92" s="18">
        <v>370632</v>
      </c>
      <c r="AF92" s="18">
        <f t="shared" si="1"/>
        <v>128600898</v>
      </c>
    </row>
    <row r="93" spans="1:32" s="16" customFormat="1" x14ac:dyDescent="0.15">
      <c r="A93" s="14">
        <v>39813</v>
      </c>
      <c r="B93" s="15">
        <v>44714935</v>
      </c>
      <c r="C93" s="15">
        <v>20112</v>
      </c>
      <c r="D93" s="15">
        <v>230214</v>
      </c>
      <c r="E93" s="15">
        <v>46524</v>
      </c>
      <c r="F93" s="15"/>
      <c r="G93" s="15">
        <v>902439</v>
      </c>
      <c r="H93" s="15"/>
      <c r="I93" s="15">
        <v>42953</v>
      </c>
      <c r="J93" s="15">
        <v>538445</v>
      </c>
      <c r="K93" s="15">
        <v>5790134</v>
      </c>
      <c r="L93" s="15">
        <v>470905</v>
      </c>
      <c r="N93" s="15"/>
      <c r="Q93" s="15">
        <v>13092018</v>
      </c>
      <c r="R93" s="15"/>
      <c r="S93" s="15"/>
      <c r="T93" s="15">
        <v>0</v>
      </c>
      <c r="U93" s="15">
        <v>0</v>
      </c>
      <c r="V93" s="15">
        <v>18097193</v>
      </c>
      <c r="W93" s="15">
        <v>3116614</v>
      </c>
      <c r="X93" s="15"/>
      <c r="Y93" s="2"/>
      <c r="Z93" s="2"/>
      <c r="AA93" s="2"/>
      <c r="AB93" s="15">
        <v>4905588</v>
      </c>
      <c r="AC93" s="15"/>
      <c r="AD93" s="15">
        <v>6013</v>
      </c>
      <c r="AE93" s="18">
        <v>263832</v>
      </c>
      <c r="AF93" s="18">
        <f t="shared" si="1"/>
        <v>92237919</v>
      </c>
    </row>
    <row r="94" spans="1:32" s="16" customFormat="1" x14ac:dyDescent="0.15">
      <c r="A94" s="14">
        <v>39844</v>
      </c>
      <c r="B94" s="15">
        <v>57424425</v>
      </c>
      <c r="C94" s="15">
        <v>26544</v>
      </c>
      <c r="D94" s="15">
        <v>285034</v>
      </c>
      <c r="E94" s="15">
        <v>58609</v>
      </c>
      <c r="F94" s="15"/>
      <c r="G94" s="15">
        <v>795469</v>
      </c>
      <c r="H94" s="15"/>
      <c r="I94" s="15">
        <v>44669</v>
      </c>
      <c r="J94" s="15">
        <v>737142</v>
      </c>
      <c r="K94" s="15">
        <v>7625997</v>
      </c>
      <c r="L94" s="15">
        <v>623616</v>
      </c>
      <c r="N94" s="15"/>
      <c r="Q94" s="15">
        <v>16139949</v>
      </c>
      <c r="R94" s="15"/>
      <c r="S94" s="15">
        <v>12</v>
      </c>
      <c r="T94" s="15">
        <v>0</v>
      </c>
      <c r="U94" s="15">
        <v>0</v>
      </c>
      <c r="V94" s="15">
        <v>21223289</v>
      </c>
      <c r="W94" s="15">
        <v>4511880</v>
      </c>
      <c r="X94" s="15"/>
      <c r="Y94" s="2"/>
      <c r="Z94" s="2"/>
      <c r="AA94" s="2"/>
      <c r="AB94" s="15">
        <v>5399814</v>
      </c>
      <c r="AC94" s="15"/>
      <c r="AD94" s="15">
        <v>19283</v>
      </c>
      <c r="AE94" s="18">
        <v>370020</v>
      </c>
      <c r="AF94" s="18">
        <f t="shared" si="1"/>
        <v>115285752</v>
      </c>
    </row>
    <row r="95" spans="1:32" s="16" customFormat="1" x14ac:dyDescent="0.15">
      <c r="A95" s="14">
        <v>39872</v>
      </c>
      <c r="B95" s="15">
        <v>55508556</v>
      </c>
      <c r="C95" s="15">
        <v>25848</v>
      </c>
      <c r="D95" s="15">
        <v>305392</v>
      </c>
      <c r="E95" s="15">
        <v>61477</v>
      </c>
      <c r="F95" s="15"/>
      <c r="G95" s="15">
        <v>1014502</v>
      </c>
      <c r="H95" s="15"/>
      <c r="I95" s="15">
        <v>59669</v>
      </c>
      <c r="J95" s="15">
        <v>755490</v>
      </c>
      <c r="K95" s="15">
        <v>7091983</v>
      </c>
      <c r="L95" s="15">
        <v>590194</v>
      </c>
      <c r="N95" s="15"/>
      <c r="Q95" s="15">
        <v>15234156</v>
      </c>
      <c r="R95" s="15"/>
      <c r="S95" s="15">
        <v>24</v>
      </c>
      <c r="T95" s="15">
        <v>0</v>
      </c>
      <c r="U95" s="15">
        <v>0</v>
      </c>
      <c r="V95" s="15">
        <v>22257643</v>
      </c>
      <c r="W95" s="15">
        <v>4486485</v>
      </c>
      <c r="X95" s="15"/>
      <c r="Y95" s="2"/>
      <c r="Z95" s="2"/>
      <c r="AA95" s="2"/>
      <c r="AB95" s="15">
        <v>6113302</v>
      </c>
      <c r="AC95" s="15"/>
      <c r="AD95" s="15">
        <v>26573</v>
      </c>
      <c r="AE95" s="18">
        <v>361848</v>
      </c>
      <c r="AF95" s="18">
        <f t="shared" si="1"/>
        <v>113893142</v>
      </c>
    </row>
    <row r="96" spans="1:32" s="16" customFormat="1" x14ac:dyDescent="0.15">
      <c r="A96" s="14">
        <v>39903</v>
      </c>
      <c r="B96" s="15">
        <v>57542180</v>
      </c>
      <c r="C96" s="15">
        <v>27408</v>
      </c>
      <c r="D96" s="15">
        <v>288857</v>
      </c>
      <c r="E96" s="15">
        <v>60829</v>
      </c>
      <c r="F96" s="15"/>
      <c r="G96" s="15">
        <v>987345</v>
      </c>
      <c r="H96" s="15"/>
      <c r="I96" s="15">
        <v>58707</v>
      </c>
      <c r="J96" s="15">
        <v>825212</v>
      </c>
      <c r="K96" s="15">
        <v>7229508</v>
      </c>
      <c r="L96" s="15">
        <v>594281</v>
      </c>
      <c r="N96" s="15"/>
      <c r="Q96" s="15">
        <v>16243468</v>
      </c>
      <c r="R96" s="15"/>
      <c r="S96" s="15"/>
      <c r="T96" s="15">
        <v>0</v>
      </c>
      <c r="U96" s="15">
        <v>168</v>
      </c>
      <c r="V96" s="15">
        <v>23571695</v>
      </c>
      <c r="W96" s="15">
        <v>4638819</v>
      </c>
      <c r="X96" s="15"/>
      <c r="Y96" s="2"/>
      <c r="Z96" s="2"/>
      <c r="AA96" s="2"/>
      <c r="AB96" s="15">
        <v>6910146</v>
      </c>
      <c r="AC96" s="15"/>
      <c r="AD96" s="15">
        <v>13620</v>
      </c>
      <c r="AE96" s="18">
        <v>330600</v>
      </c>
      <c r="AF96" s="18">
        <f t="shared" si="1"/>
        <v>119322843</v>
      </c>
    </row>
    <row r="97" spans="1:32" s="16" customFormat="1" x14ac:dyDescent="0.15">
      <c r="A97" s="14">
        <v>39933</v>
      </c>
      <c r="B97" s="15">
        <v>79459652</v>
      </c>
      <c r="C97" s="15">
        <v>36158</v>
      </c>
      <c r="D97" s="15">
        <v>395062</v>
      </c>
      <c r="E97" s="15">
        <v>77064</v>
      </c>
      <c r="F97" s="15"/>
      <c r="G97" s="15">
        <v>1145458</v>
      </c>
      <c r="H97" s="15"/>
      <c r="I97" s="15">
        <v>80081</v>
      </c>
      <c r="J97" s="15">
        <v>1077019</v>
      </c>
      <c r="K97" s="15">
        <v>9534965</v>
      </c>
      <c r="L97" s="15">
        <v>763143</v>
      </c>
      <c r="N97" s="15"/>
      <c r="Q97" s="15">
        <v>19984264</v>
      </c>
      <c r="R97" s="15"/>
      <c r="S97" s="15">
        <v>12</v>
      </c>
      <c r="T97" s="15">
        <v>1200</v>
      </c>
      <c r="U97" s="15">
        <v>36</v>
      </c>
      <c r="V97" s="15">
        <v>33347358</v>
      </c>
      <c r="W97" s="15">
        <v>6502288</v>
      </c>
      <c r="X97" s="15"/>
      <c r="Y97" s="2"/>
      <c r="Z97" s="2"/>
      <c r="AA97" s="2"/>
      <c r="AB97" s="15">
        <v>8694357</v>
      </c>
      <c r="AC97" s="15"/>
      <c r="AD97" s="15">
        <v>14449</v>
      </c>
      <c r="AE97" s="18">
        <v>455940</v>
      </c>
      <c r="AF97" s="18">
        <f t="shared" si="1"/>
        <v>161568506</v>
      </c>
    </row>
    <row r="98" spans="1:32" s="16" customFormat="1" x14ac:dyDescent="0.15">
      <c r="A98" s="14">
        <v>39964</v>
      </c>
      <c r="B98" s="15">
        <v>78230560</v>
      </c>
      <c r="C98" s="15">
        <v>34080</v>
      </c>
      <c r="D98" s="15">
        <v>389232</v>
      </c>
      <c r="E98" s="15">
        <v>72396</v>
      </c>
      <c r="F98" s="15"/>
      <c r="G98" s="15">
        <v>1155405</v>
      </c>
      <c r="H98" s="15"/>
      <c r="I98" s="15">
        <v>66990</v>
      </c>
      <c r="J98" s="15">
        <v>1017872</v>
      </c>
      <c r="K98" s="15">
        <v>8964991</v>
      </c>
      <c r="L98" s="15">
        <v>693870</v>
      </c>
      <c r="N98" s="15"/>
      <c r="Q98" s="15">
        <v>19346857</v>
      </c>
      <c r="R98" s="15"/>
      <c r="S98" s="15"/>
      <c r="T98" s="15">
        <v>1236</v>
      </c>
      <c r="U98" s="15">
        <v>1440</v>
      </c>
      <c r="V98" s="15">
        <v>32628932</v>
      </c>
      <c r="W98" s="15">
        <v>5942842</v>
      </c>
      <c r="X98" s="15"/>
      <c r="Y98" s="2"/>
      <c r="Z98" s="2"/>
      <c r="AA98" s="2"/>
      <c r="AB98" s="15">
        <v>8295105</v>
      </c>
      <c r="AC98" s="15"/>
      <c r="AD98" s="15">
        <v>14013</v>
      </c>
      <c r="AE98" s="18">
        <v>473424</v>
      </c>
      <c r="AF98" s="18">
        <f t="shared" si="1"/>
        <v>157329245</v>
      </c>
    </row>
    <row r="99" spans="1:32" s="16" customFormat="1" x14ac:dyDescent="0.15">
      <c r="A99" s="14">
        <v>39994</v>
      </c>
      <c r="B99" s="15">
        <v>83626538</v>
      </c>
      <c r="C99" s="15">
        <v>36621</v>
      </c>
      <c r="D99" s="15">
        <v>398537</v>
      </c>
      <c r="E99" s="15">
        <v>69920</v>
      </c>
      <c r="F99" s="15"/>
      <c r="G99" s="15">
        <v>1377479</v>
      </c>
      <c r="H99" s="15"/>
      <c r="I99" s="15">
        <v>392784</v>
      </c>
      <c r="J99" s="15">
        <v>1216433</v>
      </c>
      <c r="K99" s="15">
        <v>16149167</v>
      </c>
      <c r="L99" s="15">
        <v>696107</v>
      </c>
      <c r="N99" s="15"/>
      <c r="Q99" s="15">
        <v>12957375</v>
      </c>
      <c r="R99" s="15"/>
      <c r="S99" s="15"/>
      <c r="T99" s="15">
        <v>20244</v>
      </c>
      <c r="U99" s="15">
        <v>6540</v>
      </c>
      <c r="V99" s="15">
        <v>36234969</v>
      </c>
      <c r="W99" s="15">
        <v>5923645</v>
      </c>
      <c r="X99" s="15"/>
      <c r="Y99" s="2"/>
      <c r="Z99" s="2"/>
      <c r="AA99" s="2"/>
      <c r="AB99" s="15">
        <v>8683395</v>
      </c>
      <c r="AC99" s="15"/>
      <c r="AD99" s="15">
        <v>11370</v>
      </c>
      <c r="AE99" s="18">
        <v>434340</v>
      </c>
      <c r="AF99" s="18">
        <f t="shared" si="1"/>
        <v>168235464</v>
      </c>
    </row>
    <row r="100" spans="1:32" s="16" customFormat="1" x14ac:dyDescent="0.15">
      <c r="A100" s="14">
        <v>40025</v>
      </c>
      <c r="B100" s="15">
        <v>90701233</v>
      </c>
      <c r="C100" s="15">
        <v>37572</v>
      </c>
      <c r="D100" s="15">
        <v>450657</v>
      </c>
      <c r="E100" s="15">
        <v>73056</v>
      </c>
      <c r="F100" s="15"/>
      <c r="G100" s="15">
        <v>1366346</v>
      </c>
      <c r="H100" s="15"/>
      <c r="I100" s="15">
        <v>1075230</v>
      </c>
      <c r="J100" s="15">
        <v>1824939</v>
      </c>
      <c r="K100" s="15">
        <v>17766037</v>
      </c>
      <c r="L100" s="15">
        <v>736712</v>
      </c>
      <c r="N100" s="15"/>
      <c r="Q100" s="15">
        <v>15016684</v>
      </c>
      <c r="R100" s="15"/>
      <c r="S100" s="15">
        <v>300</v>
      </c>
      <c r="T100" s="15">
        <v>31200</v>
      </c>
      <c r="U100" s="15">
        <v>9492</v>
      </c>
      <c r="V100" s="15">
        <v>40846032</v>
      </c>
      <c r="W100" s="15">
        <v>6114476</v>
      </c>
      <c r="X100" s="15"/>
      <c r="Y100" s="2"/>
      <c r="Z100" s="2"/>
      <c r="AA100" s="2"/>
      <c r="AB100" s="15">
        <v>7816001</v>
      </c>
      <c r="AC100" s="15"/>
      <c r="AD100" s="15">
        <v>16852</v>
      </c>
      <c r="AE100" s="18">
        <v>505548</v>
      </c>
      <c r="AF100" s="18">
        <f t="shared" si="1"/>
        <v>184388367</v>
      </c>
    </row>
    <row r="101" spans="1:32" s="16" customFormat="1" x14ac:dyDescent="0.15">
      <c r="A101" s="14">
        <v>40056</v>
      </c>
      <c r="B101" s="15">
        <v>82922634</v>
      </c>
      <c r="C101" s="15">
        <v>35172</v>
      </c>
      <c r="D101" s="15">
        <v>388374</v>
      </c>
      <c r="E101" s="15">
        <v>59282</v>
      </c>
      <c r="F101" s="15"/>
      <c r="G101" s="15">
        <v>989118</v>
      </c>
      <c r="H101" s="15"/>
      <c r="I101" s="15">
        <v>1370307</v>
      </c>
      <c r="J101" s="15">
        <v>1901559</v>
      </c>
      <c r="K101" s="15">
        <v>15832150</v>
      </c>
      <c r="L101" s="15">
        <v>654714</v>
      </c>
      <c r="N101" s="15"/>
      <c r="Q101" s="15">
        <v>12433825</v>
      </c>
      <c r="R101" s="15"/>
      <c r="S101" s="15">
        <v>2</v>
      </c>
      <c r="T101" s="15">
        <v>35448</v>
      </c>
      <c r="U101" s="15">
        <v>6540</v>
      </c>
      <c r="V101" s="15">
        <v>37871886</v>
      </c>
      <c r="W101" s="15">
        <v>5327790</v>
      </c>
      <c r="X101" s="15"/>
      <c r="Y101" s="2"/>
      <c r="Z101" s="2"/>
      <c r="AA101" s="2"/>
      <c r="AB101" s="15">
        <v>5981607</v>
      </c>
      <c r="AC101" s="15"/>
      <c r="AD101" s="15">
        <v>38971</v>
      </c>
      <c r="AE101" s="18">
        <v>432912</v>
      </c>
      <c r="AF101" s="18">
        <f t="shared" si="1"/>
        <v>166282291</v>
      </c>
    </row>
    <row r="102" spans="1:32" s="16" customFormat="1" x14ac:dyDescent="0.15">
      <c r="A102" s="14">
        <v>40086</v>
      </c>
      <c r="B102" s="15">
        <v>82824888</v>
      </c>
      <c r="C102" s="15">
        <v>35916</v>
      </c>
      <c r="D102" s="15">
        <v>413230</v>
      </c>
      <c r="E102" s="15">
        <v>63195</v>
      </c>
      <c r="F102" s="15"/>
      <c r="G102" s="15">
        <v>1250195</v>
      </c>
      <c r="H102" s="15"/>
      <c r="I102" s="15">
        <v>1800836</v>
      </c>
      <c r="J102" s="15">
        <v>2208299</v>
      </c>
      <c r="K102" s="15">
        <v>16232498</v>
      </c>
      <c r="L102" s="15">
        <v>681120</v>
      </c>
      <c r="N102" s="15"/>
      <c r="Q102" s="15">
        <v>12933276</v>
      </c>
      <c r="R102" s="15"/>
      <c r="S102" s="15"/>
      <c r="T102" s="15">
        <v>38652</v>
      </c>
      <c r="U102" s="15">
        <v>9432</v>
      </c>
      <c r="V102" s="15">
        <v>37888712</v>
      </c>
      <c r="W102" s="15">
        <v>5368061</v>
      </c>
      <c r="X102" s="15"/>
      <c r="Y102" s="2"/>
      <c r="Z102" s="2"/>
      <c r="AA102" s="2"/>
      <c r="AB102" s="15">
        <v>7319008</v>
      </c>
      <c r="AC102" s="15"/>
      <c r="AD102" s="15">
        <v>24657</v>
      </c>
      <c r="AE102" s="18">
        <v>445740</v>
      </c>
      <c r="AF102" s="18">
        <f t="shared" si="1"/>
        <v>169537715</v>
      </c>
    </row>
    <row r="103" spans="1:32" s="16" customFormat="1" x14ac:dyDescent="0.15">
      <c r="A103" s="14">
        <v>40117</v>
      </c>
      <c r="B103" s="15">
        <v>66642389</v>
      </c>
      <c r="C103" s="15">
        <v>35808</v>
      </c>
      <c r="D103" s="15">
        <v>343669</v>
      </c>
      <c r="E103" s="15">
        <v>56844</v>
      </c>
      <c r="F103" s="15"/>
      <c r="G103" s="15">
        <v>1189275</v>
      </c>
      <c r="H103" s="15"/>
      <c r="I103" s="15">
        <v>2079213</v>
      </c>
      <c r="J103" s="15">
        <v>2058793</v>
      </c>
      <c r="K103" s="15">
        <v>12934184</v>
      </c>
      <c r="L103" s="15">
        <v>591951</v>
      </c>
      <c r="N103" s="15"/>
      <c r="Q103" s="15">
        <v>11440716</v>
      </c>
      <c r="R103" s="15"/>
      <c r="S103" s="15"/>
      <c r="T103" s="15">
        <v>37464</v>
      </c>
      <c r="U103" s="15">
        <v>8016</v>
      </c>
      <c r="V103" s="15">
        <v>29794242</v>
      </c>
      <c r="W103" s="15">
        <v>4585863</v>
      </c>
      <c r="X103" s="15"/>
      <c r="Y103" s="2"/>
      <c r="Z103" s="2"/>
      <c r="AA103" s="2"/>
      <c r="AB103" s="15">
        <v>7292172</v>
      </c>
      <c r="AC103" s="15"/>
      <c r="AD103" s="15">
        <v>23629</v>
      </c>
      <c r="AE103" s="18">
        <v>377244</v>
      </c>
      <c r="AF103" s="18">
        <f t="shared" si="1"/>
        <v>139491472</v>
      </c>
    </row>
    <row r="104" spans="1:32" s="16" customFormat="1" x14ac:dyDescent="0.15">
      <c r="A104" s="14">
        <v>40147</v>
      </c>
      <c r="B104" s="15">
        <v>63539373</v>
      </c>
      <c r="C104" s="15">
        <v>32412</v>
      </c>
      <c r="D104" s="15">
        <v>354230</v>
      </c>
      <c r="E104" s="15">
        <v>61375</v>
      </c>
      <c r="F104" s="15"/>
      <c r="G104" s="15">
        <v>1481576</v>
      </c>
      <c r="H104" s="15"/>
      <c r="I104" s="15">
        <v>2316803</v>
      </c>
      <c r="J104" s="15">
        <v>2263481</v>
      </c>
      <c r="K104" s="15">
        <v>12135837</v>
      </c>
      <c r="L104" s="15">
        <v>586981</v>
      </c>
      <c r="N104" s="15"/>
      <c r="Q104" s="15">
        <v>10451628</v>
      </c>
      <c r="R104" s="15"/>
      <c r="S104" s="15"/>
      <c r="T104" s="15">
        <v>37644</v>
      </c>
      <c r="U104" s="15">
        <v>7116</v>
      </c>
      <c r="V104" s="15">
        <v>27548525</v>
      </c>
      <c r="W104" s="15">
        <v>4616273</v>
      </c>
      <c r="X104" s="15"/>
      <c r="Y104" s="2"/>
      <c r="Z104" s="2"/>
      <c r="AA104" s="2"/>
      <c r="AB104" s="15">
        <v>7407836</v>
      </c>
      <c r="AC104" s="15"/>
      <c r="AD104" s="15">
        <v>19704</v>
      </c>
      <c r="AE104" s="18">
        <v>302076</v>
      </c>
      <c r="AF104" s="18">
        <f t="shared" si="1"/>
        <v>133162870</v>
      </c>
    </row>
    <row r="105" spans="1:32" s="16" customFormat="1" x14ac:dyDescent="0.15">
      <c r="A105" s="14">
        <v>40178</v>
      </c>
      <c r="B105" s="15">
        <v>45934235</v>
      </c>
      <c r="C105" s="15">
        <v>25273</v>
      </c>
      <c r="D105" s="15">
        <v>232821</v>
      </c>
      <c r="E105" s="15">
        <v>43044</v>
      </c>
      <c r="F105" s="15"/>
      <c r="G105" s="15">
        <v>1126786</v>
      </c>
      <c r="H105" s="15"/>
      <c r="I105" s="15">
        <v>2003603</v>
      </c>
      <c r="J105" s="15">
        <v>1799112</v>
      </c>
      <c r="K105" s="15">
        <v>9190863</v>
      </c>
      <c r="L105" s="15">
        <v>469494</v>
      </c>
      <c r="N105" s="15"/>
      <c r="Q105" s="15">
        <v>9003936</v>
      </c>
      <c r="R105" s="15"/>
      <c r="S105" s="15"/>
      <c r="T105" s="15">
        <v>9588</v>
      </c>
      <c r="U105" s="15">
        <v>3624</v>
      </c>
      <c r="V105" s="15">
        <v>18591567</v>
      </c>
      <c r="W105" s="15">
        <v>3447170</v>
      </c>
      <c r="X105" s="15"/>
      <c r="Y105" s="2"/>
      <c r="Z105" s="2"/>
      <c r="AA105" s="2"/>
      <c r="AB105" s="15">
        <v>5707168</v>
      </c>
      <c r="AC105" s="15"/>
      <c r="AD105" s="15">
        <v>18817</v>
      </c>
      <c r="AE105" s="18">
        <v>256440</v>
      </c>
      <c r="AF105" s="18">
        <f t="shared" si="1"/>
        <v>97863541</v>
      </c>
    </row>
    <row r="106" spans="1:32" s="16" customFormat="1" x14ac:dyDescent="0.15">
      <c r="A106" s="14">
        <v>40209</v>
      </c>
      <c r="B106" s="15">
        <v>65015307</v>
      </c>
      <c r="C106" s="15">
        <v>33264</v>
      </c>
      <c r="D106" s="15">
        <v>320995</v>
      </c>
      <c r="E106" s="15">
        <v>58248</v>
      </c>
      <c r="F106" s="15"/>
      <c r="G106" s="15">
        <v>1408913</v>
      </c>
      <c r="H106" s="15"/>
      <c r="I106" s="15">
        <v>2508977</v>
      </c>
      <c r="J106" s="15">
        <v>2570386</v>
      </c>
      <c r="K106" s="15">
        <v>12618222</v>
      </c>
      <c r="L106" s="15">
        <v>651157</v>
      </c>
      <c r="N106" s="15">
        <v>4500204</v>
      </c>
      <c r="Q106" s="15">
        <v>10546322</v>
      </c>
      <c r="R106" s="15"/>
      <c r="S106" s="15"/>
      <c r="T106" s="15">
        <v>347004</v>
      </c>
      <c r="U106" s="15">
        <v>10080</v>
      </c>
      <c r="V106" s="15">
        <v>24494643</v>
      </c>
      <c r="W106" s="15">
        <v>5364891</v>
      </c>
      <c r="X106" s="15"/>
      <c r="Y106" s="2"/>
      <c r="Z106" s="2"/>
      <c r="AA106" s="2"/>
      <c r="AB106" s="15">
        <v>6874608</v>
      </c>
      <c r="AC106" s="15"/>
      <c r="AD106" s="15">
        <v>19880</v>
      </c>
      <c r="AE106" s="18">
        <v>363096</v>
      </c>
      <c r="AF106" s="18">
        <f t="shared" si="1"/>
        <v>137706197</v>
      </c>
    </row>
    <row r="107" spans="1:32" s="16" customFormat="1" x14ac:dyDescent="0.15">
      <c r="A107" s="14">
        <v>40237</v>
      </c>
      <c r="B107" s="15">
        <v>53073814</v>
      </c>
      <c r="C107" s="15">
        <v>28668</v>
      </c>
      <c r="D107" s="15">
        <v>279416</v>
      </c>
      <c r="E107" s="15">
        <v>48636</v>
      </c>
      <c r="F107" s="15"/>
      <c r="G107" s="15">
        <v>1427310</v>
      </c>
      <c r="H107" s="15"/>
      <c r="I107" s="15">
        <v>2337649</v>
      </c>
      <c r="J107" s="15">
        <v>2128186</v>
      </c>
      <c r="K107" s="15">
        <v>9999458</v>
      </c>
      <c r="L107" s="15">
        <v>536568</v>
      </c>
      <c r="N107" s="15">
        <v>3887293</v>
      </c>
      <c r="Q107" s="15">
        <v>9094248</v>
      </c>
      <c r="R107" s="15"/>
      <c r="S107" s="15"/>
      <c r="T107" s="15">
        <v>666312</v>
      </c>
      <c r="U107" s="15">
        <v>22605</v>
      </c>
      <c r="V107" s="15">
        <v>21349422</v>
      </c>
      <c r="W107" s="15">
        <v>4385271</v>
      </c>
      <c r="X107" s="15"/>
      <c r="Y107" s="2"/>
      <c r="Z107" s="2"/>
      <c r="AA107" s="2"/>
      <c r="AB107" s="15">
        <v>6443111</v>
      </c>
      <c r="AC107" s="15"/>
      <c r="AD107" s="15">
        <v>19899</v>
      </c>
      <c r="AE107" s="18">
        <v>280896</v>
      </c>
      <c r="AF107" s="18">
        <f t="shared" si="1"/>
        <v>116008762</v>
      </c>
    </row>
    <row r="108" spans="1:32" s="16" customFormat="1" x14ac:dyDescent="0.15">
      <c r="A108" s="14">
        <v>40268</v>
      </c>
      <c r="B108" s="15">
        <v>75374725</v>
      </c>
      <c r="C108" s="15">
        <v>36166</v>
      </c>
      <c r="D108" s="15">
        <v>340686</v>
      </c>
      <c r="E108" s="15">
        <v>60744</v>
      </c>
      <c r="F108" s="15"/>
      <c r="G108" s="15">
        <v>1604747</v>
      </c>
      <c r="H108" s="15"/>
      <c r="I108" s="15">
        <v>3170138</v>
      </c>
      <c r="J108" s="15">
        <v>2910328</v>
      </c>
      <c r="K108" s="15">
        <v>14026095</v>
      </c>
      <c r="L108" s="15">
        <v>709928</v>
      </c>
      <c r="N108" s="15">
        <v>5584506</v>
      </c>
      <c r="Q108" s="15">
        <v>12569796</v>
      </c>
      <c r="R108" s="15"/>
      <c r="S108" s="15"/>
      <c r="T108" s="15">
        <v>994129</v>
      </c>
      <c r="U108" s="15">
        <v>37080</v>
      </c>
      <c r="V108" s="15">
        <v>31330786</v>
      </c>
      <c r="W108" s="15">
        <v>5977304</v>
      </c>
      <c r="X108" s="15"/>
      <c r="Y108" s="2"/>
      <c r="Z108" s="2"/>
      <c r="AA108" s="2"/>
      <c r="AB108" s="15">
        <v>9454177</v>
      </c>
      <c r="AC108" s="15"/>
      <c r="AD108" s="15">
        <v>29980</v>
      </c>
      <c r="AE108" s="18">
        <v>376920</v>
      </c>
      <c r="AF108" s="18">
        <f t="shared" si="1"/>
        <v>164588235</v>
      </c>
    </row>
    <row r="109" spans="1:32" s="16" customFormat="1" x14ac:dyDescent="0.15">
      <c r="A109" s="14">
        <v>40298</v>
      </c>
      <c r="B109" s="15">
        <v>74452090</v>
      </c>
      <c r="C109" s="15">
        <v>35618</v>
      </c>
      <c r="D109" s="15">
        <v>384908</v>
      </c>
      <c r="E109" s="15">
        <v>64140</v>
      </c>
      <c r="F109" s="15"/>
      <c r="G109" s="15">
        <v>1531366</v>
      </c>
      <c r="H109" s="15"/>
      <c r="I109" s="15">
        <v>2864487</v>
      </c>
      <c r="J109" s="15">
        <v>2751645</v>
      </c>
      <c r="K109" s="15">
        <v>13973927</v>
      </c>
      <c r="L109" s="15">
        <v>686817</v>
      </c>
      <c r="N109" s="15">
        <v>5255266</v>
      </c>
      <c r="Q109" s="15">
        <v>12386268</v>
      </c>
      <c r="R109" s="15"/>
      <c r="S109" s="15"/>
      <c r="T109" s="15">
        <v>962333</v>
      </c>
      <c r="U109" s="15">
        <v>44011</v>
      </c>
      <c r="V109" s="15">
        <v>30897924</v>
      </c>
      <c r="W109" s="15">
        <v>5783422</v>
      </c>
      <c r="X109" s="15"/>
      <c r="Y109" s="2"/>
      <c r="Z109" s="2"/>
      <c r="AA109" s="2"/>
      <c r="AB109" s="15">
        <v>8536612</v>
      </c>
      <c r="AC109" s="15"/>
      <c r="AD109" s="15">
        <v>30257</v>
      </c>
      <c r="AE109" s="18">
        <v>386820</v>
      </c>
      <c r="AF109" s="18">
        <f t="shared" si="1"/>
        <v>161027911</v>
      </c>
    </row>
    <row r="110" spans="1:32" s="16" customFormat="1" x14ac:dyDescent="0.15">
      <c r="A110" s="14">
        <v>40329</v>
      </c>
      <c r="B110" s="15">
        <v>71630215</v>
      </c>
      <c r="C110" s="15">
        <v>32522</v>
      </c>
      <c r="D110" s="15">
        <v>337030</v>
      </c>
      <c r="E110" s="15">
        <v>58896</v>
      </c>
      <c r="F110" s="15"/>
      <c r="G110" s="15">
        <v>1645098</v>
      </c>
      <c r="H110" s="15"/>
      <c r="I110" s="15">
        <v>2889299</v>
      </c>
      <c r="J110" s="15">
        <v>2619459</v>
      </c>
      <c r="K110" s="15">
        <v>13729523</v>
      </c>
      <c r="L110" s="15">
        <v>634090</v>
      </c>
      <c r="N110" s="15">
        <v>4957602</v>
      </c>
      <c r="Q110" s="15">
        <v>11181612</v>
      </c>
      <c r="R110" s="15"/>
      <c r="S110" s="15">
        <v>12</v>
      </c>
      <c r="T110" s="15">
        <v>1007662</v>
      </c>
      <c r="U110" s="15">
        <v>48618</v>
      </c>
      <c r="V110" s="15">
        <v>30248380</v>
      </c>
      <c r="W110" s="15">
        <v>5364289</v>
      </c>
      <c r="X110" s="15"/>
      <c r="Y110" s="2"/>
      <c r="Z110" s="2"/>
      <c r="AA110" s="2"/>
      <c r="AB110" s="15">
        <v>8291421</v>
      </c>
      <c r="AC110" s="15"/>
      <c r="AD110" s="15">
        <v>36486</v>
      </c>
      <c r="AE110" s="18">
        <v>340464</v>
      </c>
      <c r="AF110" s="18">
        <f t="shared" si="1"/>
        <v>155052678</v>
      </c>
    </row>
    <row r="111" spans="1:32" s="16" customFormat="1" x14ac:dyDescent="0.15">
      <c r="A111" s="14">
        <v>40359</v>
      </c>
      <c r="B111" s="15">
        <v>78043271</v>
      </c>
      <c r="C111" s="15">
        <v>34944</v>
      </c>
      <c r="D111" s="15">
        <v>339720</v>
      </c>
      <c r="E111" s="15">
        <v>53077</v>
      </c>
      <c r="F111" s="15"/>
      <c r="G111" s="15">
        <v>1669088</v>
      </c>
      <c r="H111" s="15"/>
      <c r="I111" s="15">
        <v>2973268</v>
      </c>
      <c r="J111" s="15">
        <v>2688527</v>
      </c>
      <c r="K111" s="15">
        <v>14999118</v>
      </c>
      <c r="L111" s="15">
        <v>670535</v>
      </c>
      <c r="N111" s="15">
        <v>5195503</v>
      </c>
      <c r="Q111" s="15">
        <v>11901972</v>
      </c>
      <c r="R111" s="15"/>
      <c r="S111" s="15">
        <v>24</v>
      </c>
      <c r="T111" s="15">
        <v>997555</v>
      </c>
      <c r="U111" s="15">
        <v>41654</v>
      </c>
      <c r="V111" s="15">
        <v>34479306</v>
      </c>
      <c r="W111" s="15">
        <v>5515713</v>
      </c>
      <c r="X111" s="15"/>
      <c r="Y111" s="2"/>
      <c r="Z111" s="2"/>
      <c r="AA111" s="2"/>
      <c r="AB111" s="15">
        <v>8817436</v>
      </c>
      <c r="AC111" s="15"/>
      <c r="AD111" s="15">
        <v>38209</v>
      </c>
      <c r="AE111" s="18">
        <v>409602</v>
      </c>
      <c r="AF111" s="18">
        <f t="shared" si="1"/>
        <v>168868522</v>
      </c>
    </row>
    <row r="112" spans="1:32" s="16" customFormat="1" x14ac:dyDescent="0.15">
      <c r="A112" s="14">
        <v>40390</v>
      </c>
      <c r="B112" s="15">
        <v>84292580</v>
      </c>
      <c r="C112" s="15">
        <v>36376</v>
      </c>
      <c r="D112" s="15">
        <v>338597</v>
      </c>
      <c r="E112" s="15">
        <v>58704</v>
      </c>
      <c r="F112" s="15"/>
      <c r="G112" s="15">
        <v>1505864</v>
      </c>
      <c r="H112" s="15"/>
      <c r="I112" s="15">
        <v>2645321</v>
      </c>
      <c r="J112" s="15">
        <v>2624679</v>
      </c>
      <c r="K112" s="15">
        <v>16628473</v>
      </c>
      <c r="L112" s="15">
        <v>685791</v>
      </c>
      <c r="N112" s="15">
        <v>5104155</v>
      </c>
      <c r="Q112" s="15">
        <v>12733848</v>
      </c>
      <c r="R112" s="15"/>
      <c r="S112" s="15"/>
      <c r="T112" s="15">
        <v>983115</v>
      </c>
      <c r="U112" s="15">
        <v>46417</v>
      </c>
      <c r="V112" s="15">
        <v>37935275</v>
      </c>
      <c r="W112" s="15">
        <v>5456633</v>
      </c>
      <c r="X112" s="15"/>
      <c r="Y112" s="2"/>
      <c r="Z112" s="2"/>
      <c r="AA112" s="2"/>
      <c r="AB112" s="15">
        <v>7527596</v>
      </c>
      <c r="AC112" s="15"/>
      <c r="AD112" s="15">
        <v>41949</v>
      </c>
      <c r="AE112" s="18">
        <v>454637</v>
      </c>
      <c r="AF112" s="18">
        <f t="shared" si="1"/>
        <v>179100010</v>
      </c>
    </row>
    <row r="113" spans="1:32" s="16" customFormat="1" x14ac:dyDescent="0.15">
      <c r="A113" s="14">
        <v>40421</v>
      </c>
      <c r="B113" s="15">
        <v>85243664</v>
      </c>
      <c r="C113" s="15">
        <v>36096</v>
      </c>
      <c r="D113" s="15">
        <v>326391</v>
      </c>
      <c r="E113" s="15">
        <v>51134</v>
      </c>
      <c r="F113" s="15"/>
      <c r="G113" s="15">
        <v>1470346</v>
      </c>
      <c r="H113" s="15"/>
      <c r="I113" s="15">
        <v>2450438</v>
      </c>
      <c r="J113" s="15">
        <v>2552331</v>
      </c>
      <c r="K113" s="15">
        <v>16991442</v>
      </c>
      <c r="L113" s="15">
        <v>674425</v>
      </c>
      <c r="N113" s="15">
        <v>4952608</v>
      </c>
      <c r="Q113" s="15">
        <v>11496288</v>
      </c>
      <c r="R113" s="15"/>
      <c r="S113" s="15">
        <v>72</v>
      </c>
      <c r="T113" s="15">
        <v>1022515</v>
      </c>
      <c r="U113" s="15">
        <v>65844</v>
      </c>
      <c r="V113" s="15">
        <v>39532551</v>
      </c>
      <c r="W113" s="15">
        <v>5377636</v>
      </c>
      <c r="X113" s="15"/>
      <c r="Y113" s="2"/>
      <c r="Z113" s="2"/>
      <c r="AA113" s="2"/>
      <c r="AB113" s="15">
        <v>6341839</v>
      </c>
      <c r="AC113" s="15"/>
      <c r="AD113" s="15">
        <v>36959</v>
      </c>
      <c r="AE113" s="18">
        <v>417127</v>
      </c>
      <c r="AF113" s="18">
        <f t="shared" si="1"/>
        <v>179039706</v>
      </c>
    </row>
    <row r="114" spans="1:32" s="16" customFormat="1" x14ac:dyDescent="0.15">
      <c r="A114" s="14">
        <v>40451</v>
      </c>
      <c r="B114" s="15">
        <v>72777327</v>
      </c>
      <c r="C114" s="15">
        <v>33936</v>
      </c>
      <c r="D114" s="15">
        <v>301104</v>
      </c>
      <c r="E114" s="15">
        <v>53546</v>
      </c>
      <c r="F114" s="15"/>
      <c r="G114" s="15">
        <v>1203392</v>
      </c>
      <c r="H114" s="15"/>
      <c r="I114" s="15">
        <v>2419047</v>
      </c>
      <c r="J114" s="15">
        <v>2323536</v>
      </c>
      <c r="K114" s="15">
        <v>14461843</v>
      </c>
      <c r="L114" s="15">
        <v>628920</v>
      </c>
      <c r="N114" s="15">
        <v>4526424</v>
      </c>
      <c r="Q114" s="15">
        <v>10605216</v>
      </c>
      <c r="R114" s="15"/>
      <c r="S114" s="15"/>
      <c r="T114" s="15">
        <v>1002819</v>
      </c>
      <c r="U114" s="15">
        <v>42859</v>
      </c>
      <c r="V114" s="15">
        <v>32425389</v>
      </c>
      <c r="W114" s="15">
        <v>4718209</v>
      </c>
      <c r="X114" s="15"/>
      <c r="Y114" s="2"/>
      <c r="Z114" s="2"/>
      <c r="AA114" s="2"/>
      <c r="AB114" s="15">
        <v>6723232</v>
      </c>
      <c r="AC114" s="15"/>
      <c r="AD114" s="15">
        <v>31403</v>
      </c>
      <c r="AE114" s="18">
        <v>400602</v>
      </c>
      <c r="AF114" s="18">
        <f t="shared" si="1"/>
        <v>154678804</v>
      </c>
    </row>
    <row r="115" spans="1:32" s="16" customFormat="1" x14ac:dyDescent="0.15">
      <c r="A115" s="14">
        <v>40482</v>
      </c>
      <c r="B115" s="15">
        <v>69534624</v>
      </c>
      <c r="C115" s="15">
        <v>33012</v>
      </c>
      <c r="D115" s="15">
        <v>293101</v>
      </c>
      <c r="E115" s="15">
        <v>55068</v>
      </c>
      <c r="F115" s="15"/>
      <c r="G115" s="15">
        <v>1744122</v>
      </c>
      <c r="H115" s="15"/>
      <c r="I115" s="15">
        <v>2807355</v>
      </c>
      <c r="J115" s="15">
        <v>2338155</v>
      </c>
      <c r="K115" s="15">
        <v>13649222</v>
      </c>
      <c r="L115" s="15">
        <v>632846</v>
      </c>
      <c r="N115" s="15">
        <v>4602339</v>
      </c>
      <c r="Q115" s="15">
        <v>10415868</v>
      </c>
      <c r="R115" s="15"/>
      <c r="S115" s="15">
        <v>12</v>
      </c>
      <c r="T115" s="15">
        <v>1056586</v>
      </c>
      <c r="U115" s="15">
        <v>52585</v>
      </c>
      <c r="V115" s="15">
        <v>30910524</v>
      </c>
      <c r="W115" s="15">
        <v>4668864</v>
      </c>
      <c r="X115" s="15"/>
      <c r="Y115" s="2"/>
      <c r="Z115" s="2"/>
      <c r="AA115" s="2"/>
      <c r="AB115" s="15">
        <v>7978479</v>
      </c>
      <c r="AC115" s="15"/>
      <c r="AD115" s="15">
        <v>36781</v>
      </c>
      <c r="AE115" s="18">
        <v>361852</v>
      </c>
      <c r="AF115" s="18">
        <f t="shared" si="1"/>
        <v>151171395</v>
      </c>
    </row>
    <row r="116" spans="1:32" s="16" customFormat="1" x14ac:dyDescent="0.15">
      <c r="A116" s="14">
        <v>40512</v>
      </c>
      <c r="B116" s="15">
        <v>59559910</v>
      </c>
      <c r="C116" s="15">
        <v>30396</v>
      </c>
      <c r="D116" s="15">
        <v>261891</v>
      </c>
      <c r="E116" s="15">
        <v>49725</v>
      </c>
      <c r="F116" s="15"/>
      <c r="G116" s="15">
        <v>1242402</v>
      </c>
      <c r="H116" s="15"/>
      <c r="I116" s="15">
        <v>2722573</v>
      </c>
      <c r="J116" s="15">
        <v>2135451</v>
      </c>
      <c r="K116" s="15">
        <v>11567001</v>
      </c>
      <c r="L116" s="15">
        <v>566727</v>
      </c>
      <c r="N116" s="15">
        <v>4206382</v>
      </c>
      <c r="Q116" s="15">
        <v>9047028</v>
      </c>
      <c r="R116" s="15"/>
      <c r="S116" s="15">
        <v>12</v>
      </c>
      <c r="T116" s="15">
        <v>895555</v>
      </c>
      <c r="U116" s="15">
        <v>82563</v>
      </c>
      <c r="V116" s="15">
        <v>25669818</v>
      </c>
      <c r="W116" s="15">
        <v>4216747</v>
      </c>
      <c r="X116" s="15"/>
      <c r="Y116" s="2"/>
      <c r="Z116" s="2"/>
      <c r="AA116" s="2"/>
      <c r="AB116" s="15">
        <v>7304753</v>
      </c>
      <c r="AC116" s="15"/>
      <c r="AD116" s="15">
        <v>31980</v>
      </c>
      <c r="AE116" s="18">
        <v>273037</v>
      </c>
      <c r="AF116" s="18">
        <f t="shared" si="1"/>
        <v>129863951</v>
      </c>
    </row>
    <row r="117" spans="1:32" s="16" customFormat="1" x14ac:dyDescent="0.15">
      <c r="A117" s="14">
        <v>40543</v>
      </c>
      <c r="B117" s="15">
        <v>54239884</v>
      </c>
      <c r="C117" s="15">
        <v>31254</v>
      </c>
      <c r="D117" s="15">
        <v>242895</v>
      </c>
      <c r="E117" s="15">
        <v>41928</v>
      </c>
      <c r="F117" s="15"/>
      <c r="G117" s="15">
        <v>1282893</v>
      </c>
      <c r="H117" s="15"/>
      <c r="I117" s="15">
        <v>2740147</v>
      </c>
      <c r="J117" s="15">
        <v>2120300</v>
      </c>
      <c r="K117" s="15">
        <v>10835140</v>
      </c>
      <c r="L117" s="15">
        <v>561220</v>
      </c>
      <c r="N117" s="15">
        <v>3952772</v>
      </c>
      <c r="Q117" s="15">
        <v>8728656</v>
      </c>
      <c r="R117" s="15"/>
      <c r="S117" s="15"/>
      <c r="T117" s="15">
        <v>996875</v>
      </c>
      <c r="U117" s="15">
        <v>136472</v>
      </c>
      <c r="V117" s="15">
        <v>22237950</v>
      </c>
      <c r="W117" s="15">
        <v>4080455</v>
      </c>
      <c r="X117" s="15"/>
      <c r="Y117" s="2"/>
      <c r="Z117" s="2"/>
      <c r="AA117" s="2"/>
      <c r="AB117" s="15">
        <v>6963629</v>
      </c>
      <c r="AC117" s="15"/>
      <c r="AD117" s="15">
        <v>35894</v>
      </c>
      <c r="AE117" s="18">
        <v>288017</v>
      </c>
      <c r="AF117" s="18">
        <f t="shared" si="1"/>
        <v>119516381</v>
      </c>
    </row>
    <row r="118" spans="1:32" s="16" customFormat="1" x14ac:dyDescent="0.15">
      <c r="A118" s="14">
        <v>40574</v>
      </c>
      <c r="B118" s="15">
        <v>55730664</v>
      </c>
      <c r="C118" s="15">
        <v>31313</v>
      </c>
      <c r="D118" s="15">
        <v>237364</v>
      </c>
      <c r="E118" s="15">
        <v>46188</v>
      </c>
      <c r="F118" s="15"/>
      <c r="G118" s="15">
        <v>1146393</v>
      </c>
      <c r="H118" s="15"/>
      <c r="I118" s="15">
        <v>2637229</v>
      </c>
      <c r="J118" s="15">
        <v>2276809</v>
      </c>
      <c r="K118" s="15">
        <v>11207022</v>
      </c>
      <c r="L118" s="15">
        <v>577293</v>
      </c>
      <c r="N118" s="15">
        <v>4060649</v>
      </c>
      <c r="Q118" s="15">
        <v>8592396</v>
      </c>
      <c r="R118" s="15"/>
      <c r="S118" s="15">
        <v>12</v>
      </c>
      <c r="T118" s="15">
        <v>832277</v>
      </c>
      <c r="U118" s="15">
        <v>159784</v>
      </c>
      <c r="V118" s="15">
        <v>20867626</v>
      </c>
      <c r="W118" s="15">
        <v>4540279</v>
      </c>
      <c r="X118" s="15"/>
      <c r="Y118" s="2"/>
      <c r="Z118" s="2"/>
      <c r="AA118" s="2"/>
      <c r="AB118" s="15">
        <v>6194791</v>
      </c>
      <c r="AC118" s="15"/>
      <c r="AD118" s="15">
        <v>48838</v>
      </c>
      <c r="AE118" s="18">
        <v>286990</v>
      </c>
      <c r="AF118" s="18">
        <f t="shared" si="1"/>
        <v>119473917</v>
      </c>
    </row>
    <row r="119" spans="1:32" s="16" customFormat="1" x14ac:dyDescent="0.15">
      <c r="A119" s="14">
        <v>40602</v>
      </c>
      <c r="B119" s="15">
        <v>51807656</v>
      </c>
      <c r="C119" s="15">
        <v>28164</v>
      </c>
      <c r="D119" s="15">
        <v>245115</v>
      </c>
      <c r="E119" s="15">
        <v>48084</v>
      </c>
      <c r="F119" s="15"/>
      <c r="G119" s="15">
        <v>1177613</v>
      </c>
      <c r="H119" s="15"/>
      <c r="I119" s="15">
        <v>2622509</v>
      </c>
      <c r="J119" s="15">
        <v>2109797</v>
      </c>
      <c r="K119" s="15">
        <v>9886773</v>
      </c>
      <c r="L119" s="15">
        <v>517942</v>
      </c>
      <c r="N119" s="15">
        <v>3912092</v>
      </c>
      <c r="Q119" s="15">
        <v>8467188</v>
      </c>
      <c r="R119" s="15"/>
      <c r="S119" s="15"/>
      <c r="T119" s="15">
        <v>864915</v>
      </c>
      <c r="U119" s="15">
        <v>162935</v>
      </c>
      <c r="V119" s="15">
        <v>20595293</v>
      </c>
      <c r="W119" s="15">
        <v>4214347</v>
      </c>
      <c r="X119" s="15"/>
      <c r="Y119" s="2"/>
      <c r="Z119" s="2"/>
      <c r="AA119" s="2"/>
      <c r="AB119" s="15">
        <v>6752050</v>
      </c>
      <c r="AC119" s="15"/>
      <c r="AD119" s="15">
        <v>27129</v>
      </c>
      <c r="AE119" s="18">
        <v>324278</v>
      </c>
      <c r="AF119" s="18">
        <f t="shared" si="1"/>
        <v>113763880</v>
      </c>
    </row>
    <row r="120" spans="1:32" s="16" customFormat="1" x14ac:dyDescent="0.15">
      <c r="A120" s="14">
        <v>40633</v>
      </c>
      <c r="B120" s="15">
        <v>61828135</v>
      </c>
      <c r="C120" s="15">
        <v>34740</v>
      </c>
      <c r="D120" s="15">
        <v>281712</v>
      </c>
      <c r="E120" s="15">
        <v>50340</v>
      </c>
      <c r="F120" s="15"/>
      <c r="G120" s="15">
        <v>1115497</v>
      </c>
      <c r="H120" s="15"/>
      <c r="I120" s="15">
        <v>3174576</v>
      </c>
      <c r="J120" s="15">
        <v>2508661</v>
      </c>
      <c r="K120" s="15">
        <v>11706448</v>
      </c>
      <c r="L120" s="15">
        <v>632411</v>
      </c>
      <c r="N120" s="15">
        <v>4774935</v>
      </c>
      <c r="Q120" s="15">
        <v>9750780</v>
      </c>
      <c r="R120" s="15"/>
      <c r="S120" s="15">
        <v>24</v>
      </c>
      <c r="T120" s="15">
        <v>953260</v>
      </c>
      <c r="U120" s="15">
        <v>184412</v>
      </c>
      <c r="V120" s="15">
        <v>25477153</v>
      </c>
      <c r="W120" s="15">
        <v>4937660</v>
      </c>
      <c r="X120" s="15"/>
      <c r="Y120" s="2"/>
      <c r="Z120" s="2"/>
      <c r="AA120" s="2"/>
      <c r="AB120" s="15">
        <v>8564565</v>
      </c>
      <c r="AC120" s="15"/>
      <c r="AD120" s="15">
        <v>36123</v>
      </c>
      <c r="AE120" s="18">
        <v>310733</v>
      </c>
      <c r="AF120" s="18">
        <f t="shared" si="1"/>
        <v>136322165</v>
      </c>
    </row>
    <row r="121" spans="1:32" s="16" customFormat="1" x14ac:dyDescent="0.15">
      <c r="A121" s="14">
        <v>40663</v>
      </c>
      <c r="B121" s="15">
        <v>75258526</v>
      </c>
      <c r="C121" s="15">
        <v>38784</v>
      </c>
      <c r="D121" s="15">
        <v>316416</v>
      </c>
      <c r="E121" s="15">
        <v>51805</v>
      </c>
      <c r="F121" s="15"/>
      <c r="G121" s="15">
        <v>1198391</v>
      </c>
      <c r="H121" s="15"/>
      <c r="I121" s="15">
        <v>3217888</v>
      </c>
      <c r="J121" s="15">
        <v>2847631</v>
      </c>
      <c r="K121" s="15">
        <v>13627289</v>
      </c>
      <c r="L121" s="15">
        <v>697378</v>
      </c>
      <c r="N121" s="15">
        <v>5638255</v>
      </c>
      <c r="Q121" s="15">
        <v>10297800</v>
      </c>
      <c r="R121" s="15"/>
      <c r="S121" s="15"/>
      <c r="T121" s="15">
        <v>1052521</v>
      </c>
      <c r="U121" s="15">
        <v>228284</v>
      </c>
      <c r="V121" s="15">
        <v>31390745</v>
      </c>
      <c r="W121" s="15">
        <v>5786200</v>
      </c>
      <c r="X121" s="15"/>
      <c r="Y121" s="2"/>
      <c r="Z121" s="2"/>
      <c r="AA121" s="2"/>
      <c r="AB121" s="15">
        <v>9187185</v>
      </c>
      <c r="AC121" s="15"/>
      <c r="AD121" s="15">
        <v>38650</v>
      </c>
      <c r="AE121" s="18">
        <v>360554</v>
      </c>
      <c r="AF121" s="18">
        <f t="shared" si="1"/>
        <v>161234302</v>
      </c>
    </row>
    <row r="122" spans="1:32" s="16" customFormat="1" x14ac:dyDescent="0.15">
      <c r="A122" s="14">
        <v>40694</v>
      </c>
      <c r="B122" s="15">
        <v>88298586</v>
      </c>
      <c r="C122" s="15">
        <v>41544</v>
      </c>
      <c r="D122" s="15">
        <v>389358</v>
      </c>
      <c r="E122" s="15">
        <v>63530</v>
      </c>
      <c r="F122" s="15"/>
      <c r="G122" s="15">
        <v>1356989</v>
      </c>
      <c r="H122" s="15"/>
      <c r="I122" s="15">
        <v>3701769</v>
      </c>
      <c r="J122" s="15">
        <v>3183738</v>
      </c>
      <c r="K122" s="15">
        <v>15936186</v>
      </c>
      <c r="L122" s="15">
        <v>756791</v>
      </c>
      <c r="N122" s="15">
        <v>6287109</v>
      </c>
      <c r="Q122" s="15">
        <v>11881560</v>
      </c>
      <c r="R122" s="15"/>
      <c r="S122" s="15"/>
      <c r="T122" s="15">
        <v>1153180</v>
      </c>
      <c r="U122" s="15">
        <v>257837</v>
      </c>
      <c r="V122" s="15">
        <v>37542353</v>
      </c>
      <c r="W122" s="15">
        <v>6526283</v>
      </c>
      <c r="X122" s="15"/>
      <c r="Y122" s="2"/>
      <c r="Z122" s="2"/>
      <c r="AA122" s="2"/>
      <c r="AB122" s="15">
        <v>10410121</v>
      </c>
      <c r="AC122" s="15"/>
      <c r="AD122" s="15">
        <v>46653</v>
      </c>
      <c r="AE122" s="18">
        <v>444464</v>
      </c>
      <c r="AF122" s="18">
        <f t="shared" si="1"/>
        <v>188278051</v>
      </c>
    </row>
    <row r="123" spans="1:32" s="16" customFormat="1" x14ac:dyDescent="0.15">
      <c r="A123" s="14">
        <v>40724</v>
      </c>
      <c r="B123" s="15">
        <v>80112648</v>
      </c>
      <c r="C123" s="15">
        <v>41412</v>
      </c>
      <c r="D123" s="15">
        <v>355269</v>
      </c>
      <c r="E123" s="15">
        <v>55548</v>
      </c>
      <c r="F123" s="15"/>
      <c r="G123" s="15">
        <v>1315630</v>
      </c>
      <c r="H123" s="15"/>
      <c r="I123" s="15">
        <v>3223472</v>
      </c>
      <c r="J123" s="15">
        <v>2662794</v>
      </c>
      <c r="K123" s="15">
        <v>14557799</v>
      </c>
      <c r="L123" s="15">
        <v>676628</v>
      </c>
      <c r="N123" s="15">
        <v>5274210</v>
      </c>
      <c r="Q123" s="15">
        <v>11268072</v>
      </c>
      <c r="R123" s="15"/>
      <c r="S123" s="15">
        <v>12</v>
      </c>
      <c r="T123" s="15">
        <v>2045289</v>
      </c>
      <c r="U123" s="15">
        <v>407567</v>
      </c>
      <c r="V123" s="15">
        <v>34287904</v>
      </c>
      <c r="W123" s="15">
        <v>5234513</v>
      </c>
      <c r="X123" s="15"/>
      <c r="Y123" s="2"/>
      <c r="Z123" s="2"/>
      <c r="AA123" s="2"/>
      <c r="AB123" s="15">
        <v>9302862</v>
      </c>
      <c r="AC123" s="15"/>
      <c r="AD123" s="15">
        <v>39382</v>
      </c>
      <c r="AE123" s="18">
        <v>445313</v>
      </c>
      <c r="AF123" s="18">
        <f t="shared" si="1"/>
        <v>171306324</v>
      </c>
    </row>
    <row r="124" spans="1:32" s="16" customFormat="1" x14ac:dyDescent="0.15">
      <c r="A124" s="14">
        <v>40755</v>
      </c>
      <c r="B124" s="15">
        <v>84340660</v>
      </c>
      <c r="C124" s="15">
        <v>39936</v>
      </c>
      <c r="D124" s="15">
        <v>370732</v>
      </c>
      <c r="E124" s="15">
        <v>46982</v>
      </c>
      <c r="F124" s="15"/>
      <c r="G124" s="15">
        <v>1090812</v>
      </c>
      <c r="H124" s="15"/>
      <c r="I124" s="15">
        <v>2791211</v>
      </c>
      <c r="J124" s="15">
        <v>2537973</v>
      </c>
      <c r="K124" s="15">
        <v>15398013</v>
      </c>
      <c r="L124" s="15">
        <v>668909</v>
      </c>
      <c r="N124" s="15">
        <v>4897742</v>
      </c>
      <c r="Q124" s="15">
        <v>10756128</v>
      </c>
      <c r="R124" s="15"/>
      <c r="S124" s="15"/>
      <c r="T124" s="15">
        <v>5413280</v>
      </c>
      <c r="U124" s="15">
        <v>1162833</v>
      </c>
      <c r="V124" s="15">
        <v>35556803</v>
      </c>
      <c r="W124" s="15">
        <v>4412237</v>
      </c>
      <c r="X124" s="15"/>
      <c r="Y124" s="2"/>
      <c r="Z124" s="2"/>
      <c r="AA124" s="2"/>
      <c r="AB124" s="15">
        <v>7835929</v>
      </c>
      <c r="AC124" s="15"/>
      <c r="AD124" s="15">
        <v>52605</v>
      </c>
      <c r="AE124" s="18">
        <v>410757</v>
      </c>
      <c r="AF124" s="18">
        <f t="shared" si="1"/>
        <v>177783542</v>
      </c>
    </row>
    <row r="125" spans="1:32" s="16" customFormat="1" x14ac:dyDescent="0.15">
      <c r="A125" s="14">
        <v>40786</v>
      </c>
      <c r="B125" s="15">
        <v>93578380</v>
      </c>
      <c r="C125" s="15">
        <v>40428</v>
      </c>
      <c r="D125" s="15">
        <v>417622</v>
      </c>
      <c r="E125" s="15">
        <v>49776</v>
      </c>
      <c r="F125" s="15"/>
      <c r="G125" s="15">
        <v>1121811</v>
      </c>
      <c r="H125" s="15"/>
      <c r="I125" s="15">
        <v>2835872</v>
      </c>
      <c r="J125" s="15">
        <v>2723221</v>
      </c>
      <c r="K125" s="15">
        <v>16998563</v>
      </c>
      <c r="L125" s="15">
        <v>711285</v>
      </c>
      <c r="N125" s="15">
        <v>5189371</v>
      </c>
      <c r="Q125" s="15">
        <v>11618376</v>
      </c>
      <c r="R125" s="15"/>
      <c r="S125" s="15">
        <v>12</v>
      </c>
      <c r="T125" s="15">
        <v>5819860</v>
      </c>
      <c r="U125" s="15">
        <v>1296580</v>
      </c>
      <c r="V125" s="15">
        <v>41237038</v>
      </c>
      <c r="W125" s="15">
        <v>4796472</v>
      </c>
      <c r="X125" s="15"/>
      <c r="Y125" s="2"/>
      <c r="Z125" s="2"/>
      <c r="AA125" s="2"/>
      <c r="AB125" s="15">
        <v>7208012</v>
      </c>
      <c r="AC125" s="15"/>
      <c r="AD125" s="15">
        <v>50996</v>
      </c>
      <c r="AE125" s="18">
        <v>492249</v>
      </c>
      <c r="AF125" s="18">
        <f t="shared" si="1"/>
        <v>196185924</v>
      </c>
    </row>
    <row r="126" spans="1:32" s="16" customFormat="1" x14ac:dyDescent="0.15">
      <c r="A126" s="14">
        <v>40816</v>
      </c>
      <c r="B126" s="15">
        <v>81185472</v>
      </c>
      <c r="C126" s="15">
        <v>39613</v>
      </c>
      <c r="D126" s="15">
        <v>396237</v>
      </c>
      <c r="E126" s="15">
        <v>48456</v>
      </c>
      <c r="F126" s="15"/>
      <c r="G126" s="15">
        <v>1187260</v>
      </c>
      <c r="H126" s="15"/>
      <c r="I126" s="15">
        <v>2662934</v>
      </c>
      <c r="J126" s="15">
        <v>2384189</v>
      </c>
      <c r="K126" s="15">
        <v>14995340</v>
      </c>
      <c r="L126" s="15">
        <v>640134</v>
      </c>
      <c r="N126" s="15">
        <v>4589687</v>
      </c>
      <c r="Q126" s="15">
        <v>10271304</v>
      </c>
      <c r="R126" s="15"/>
      <c r="S126" s="15">
        <v>12</v>
      </c>
      <c r="T126" s="15">
        <v>5300635</v>
      </c>
      <c r="U126" s="15">
        <v>1104883</v>
      </c>
      <c r="V126" s="15">
        <v>35922986</v>
      </c>
      <c r="W126" s="15">
        <v>4100581</v>
      </c>
      <c r="X126" s="15"/>
      <c r="Y126" s="2">
        <v>0</v>
      </c>
      <c r="Z126" s="2"/>
      <c r="AA126" s="2"/>
      <c r="AB126" s="15">
        <v>7321291</v>
      </c>
      <c r="AC126" s="15"/>
      <c r="AD126" s="15">
        <v>51190</v>
      </c>
      <c r="AE126" s="18">
        <v>396067</v>
      </c>
      <c r="AF126" s="18">
        <f t="shared" si="1"/>
        <v>172598271</v>
      </c>
    </row>
    <row r="127" spans="1:32" s="16" customFormat="1" x14ac:dyDescent="0.15">
      <c r="A127" s="14">
        <v>40847</v>
      </c>
      <c r="B127" s="15">
        <v>74229130</v>
      </c>
      <c r="C127" s="15">
        <v>35448</v>
      </c>
      <c r="D127" s="15">
        <v>378852</v>
      </c>
      <c r="E127" s="15">
        <v>50136</v>
      </c>
      <c r="F127" s="15"/>
      <c r="G127" s="15">
        <v>1287468</v>
      </c>
      <c r="H127" s="15"/>
      <c r="I127" s="15">
        <v>2958961</v>
      </c>
      <c r="J127" s="15">
        <v>2376458</v>
      </c>
      <c r="K127" s="15">
        <v>13886608</v>
      </c>
      <c r="L127" s="15">
        <v>617564</v>
      </c>
      <c r="N127" s="15">
        <v>4579433</v>
      </c>
      <c r="Q127" s="15">
        <v>9872244</v>
      </c>
      <c r="R127" s="15"/>
      <c r="S127" s="15"/>
      <c r="T127" s="15">
        <v>5357669</v>
      </c>
      <c r="U127" s="15">
        <v>1087030</v>
      </c>
      <c r="V127" s="15">
        <v>32021894</v>
      </c>
      <c r="W127" s="15">
        <v>3915756</v>
      </c>
      <c r="X127" s="15"/>
      <c r="Y127" s="2">
        <v>72</v>
      </c>
      <c r="Z127" s="2"/>
      <c r="AA127" s="2"/>
      <c r="AB127" s="15">
        <v>7989052</v>
      </c>
      <c r="AC127" s="15"/>
      <c r="AD127" s="15">
        <v>45322</v>
      </c>
      <c r="AE127" s="18">
        <v>367320</v>
      </c>
      <c r="AF127" s="18">
        <f t="shared" si="1"/>
        <v>161056417</v>
      </c>
    </row>
    <row r="128" spans="1:32" s="16" customFormat="1" x14ac:dyDescent="0.15">
      <c r="A128" s="14">
        <v>40877</v>
      </c>
      <c r="B128" s="15">
        <v>63115136</v>
      </c>
      <c r="C128" s="15">
        <v>32699</v>
      </c>
      <c r="D128" s="15">
        <v>335923</v>
      </c>
      <c r="E128" s="15">
        <v>46812</v>
      </c>
      <c r="F128" s="15"/>
      <c r="G128" s="15">
        <v>1198356</v>
      </c>
      <c r="H128" s="15"/>
      <c r="I128" s="15">
        <v>2898058</v>
      </c>
      <c r="J128" s="15">
        <v>2103721</v>
      </c>
      <c r="K128" s="15">
        <v>11523187</v>
      </c>
      <c r="L128" s="15">
        <v>559314</v>
      </c>
      <c r="N128" s="15">
        <v>4148548</v>
      </c>
      <c r="Q128" s="15">
        <v>9478920</v>
      </c>
      <c r="R128" s="15"/>
      <c r="S128" s="15"/>
      <c r="T128" s="15">
        <v>4714093</v>
      </c>
      <c r="U128" s="15">
        <v>975611</v>
      </c>
      <c r="V128" s="15">
        <v>26455045</v>
      </c>
      <c r="W128" s="15">
        <v>3531739</v>
      </c>
      <c r="X128" s="15"/>
      <c r="Y128" s="2"/>
      <c r="Z128" s="2"/>
      <c r="AA128" s="2"/>
      <c r="AB128" s="15">
        <v>7569651</v>
      </c>
      <c r="AC128" s="15"/>
      <c r="AD128" s="15">
        <v>39914</v>
      </c>
      <c r="AE128" s="18">
        <v>290852</v>
      </c>
      <c r="AF128" s="18">
        <f t="shared" si="1"/>
        <v>139017579</v>
      </c>
    </row>
    <row r="129" spans="1:32" s="16" customFormat="1" x14ac:dyDescent="0.15">
      <c r="A129" s="14">
        <v>40908</v>
      </c>
      <c r="B129" s="15">
        <v>56703471</v>
      </c>
      <c r="C129" s="15">
        <v>35448</v>
      </c>
      <c r="D129" s="15">
        <v>314340</v>
      </c>
      <c r="E129" s="15">
        <v>41736</v>
      </c>
      <c r="F129" s="15"/>
      <c r="G129" s="15">
        <v>898420</v>
      </c>
      <c r="H129" s="15"/>
      <c r="I129" s="15">
        <v>2814818</v>
      </c>
      <c r="J129" s="15">
        <v>2073178</v>
      </c>
      <c r="K129" s="15">
        <v>10578621</v>
      </c>
      <c r="L129" s="15">
        <v>526324</v>
      </c>
      <c r="N129" s="15">
        <v>3850392</v>
      </c>
      <c r="Q129" s="15">
        <v>8191464</v>
      </c>
      <c r="R129" s="15"/>
      <c r="S129" s="15"/>
      <c r="T129" s="15">
        <v>4325683</v>
      </c>
      <c r="U129" s="15">
        <v>924232</v>
      </c>
      <c r="V129" s="15">
        <v>22649161</v>
      </c>
      <c r="W129" s="15">
        <v>3292498</v>
      </c>
      <c r="X129" s="15"/>
      <c r="Y129" s="2">
        <v>-72</v>
      </c>
      <c r="Z129" s="2"/>
      <c r="AA129" s="2"/>
      <c r="AB129" s="15">
        <v>7143635</v>
      </c>
      <c r="AC129" s="15"/>
      <c r="AD129" s="15">
        <v>39358</v>
      </c>
      <c r="AE129" s="18">
        <v>263242</v>
      </c>
      <c r="AF129" s="18">
        <f t="shared" si="1"/>
        <v>124665949</v>
      </c>
    </row>
    <row r="130" spans="1:32" s="16" customFormat="1" x14ac:dyDescent="0.15">
      <c r="A130" s="14">
        <v>40939</v>
      </c>
      <c r="B130" s="15">
        <v>69383845</v>
      </c>
      <c r="C130" s="15">
        <v>37092</v>
      </c>
      <c r="D130" s="15">
        <v>344547</v>
      </c>
      <c r="E130" s="15">
        <v>53664</v>
      </c>
      <c r="F130" s="15"/>
      <c r="G130" s="15">
        <v>821407</v>
      </c>
      <c r="H130" s="15"/>
      <c r="I130" s="15">
        <v>3036867</v>
      </c>
      <c r="J130" s="15">
        <v>2568250</v>
      </c>
      <c r="K130" s="15">
        <v>13077757</v>
      </c>
      <c r="L130" s="15">
        <v>652990</v>
      </c>
      <c r="N130" s="15">
        <v>4653709</v>
      </c>
      <c r="Q130" s="15">
        <v>9319584</v>
      </c>
      <c r="R130" s="15"/>
      <c r="S130" s="15">
        <v>24</v>
      </c>
      <c r="T130" s="15">
        <v>4868109</v>
      </c>
      <c r="U130" s="15">
        <v>1201195</v>
      </c>
      <c r="V130" s="15">
        <v>25370727</v>
      </c>
      <c r="W130" s="15">
        <v>4121394</v>
      </c>
      <c r="X130" s="15"/>
      <c r="Y130" s="2"/>
      <c r="Z130" s="2"/>
      <c r="AA130" s="2"/>
      <c r="AB130" s="15">
        <v>7261168</v>
      </c>
      <c r="AC130" s="15"/>
      <c r="AD130" s="15">
        <v>51926</v>
      </c>
      <c r="AE130" s="18">
        <v>340109</v>
      </c>
      <c r="AF130" s="18">
        <f t="shared" si="1"/>
        <v>147164364</v>
      </c>
    </row>
    <row r="131" spans="1:32" s="16" customFormat="1" x14ac:dyDescent="0.15">
      <c r="A131" s="14">
        <v>40968</v>
      </c>
      <c r="B131" s="15">
        <v>60147381</v>
      </c>
      <c r="C131" s="15">
        <v>31932</v>
      </c>
      <c r="D131" s="15">
        <v>332469</v>
      </c>
      <c r="E131" s="15">
        <v>47364</v>
      </c>
      <c r="F131" s="15"/>
      <c r="G131" s="15">
        <v>833174</v>
      </c>
      <c r="H131" s="15"/>
      <c r="I131" s="15">
        <v>2885323</v>
      </c>
      <c r="J131" s="15">
        <v>2231686</v>
      </c>
      <c r="K131" s="15">
        <v>10695726</v>
      </c>
      <c r="L131" s="15">
        <v>552811</v>
      </c>
      <c r="N131" s="15">
        <v>4314237</v>
      </c>
      <c r="Q131" s="15">
        <v>9082824</v>
      </c>
      <c r="R131" s="15"/>
      <c r="S131" s="15">
        <v>36</v>
      </c>
      <c r="T131" s="15">
        <v>4723374</v>
      </c>
      <c r="U131" s="15">
        <v>1048041</v>
      </c>
      <c r="V131" s="15">
        <v>23990963</v>
      </c>
      <c r="W131" s="15">
        <v>3616262</v>
      </c>
      <c r="X131" s="15"/>
      <c r="Y131" s="2">
        <v>48</v>
      </c>
      <c r="Z131" s="2"/>
      <c r="AA131" s="2"/>
      <c r="AB131" s="15">
        <v>7189856</v>
      </c>
      <c r="AC131" s="15"/>
      <c r="AD131" s="15">
        <v>44474</v>
      </c>
      <c r="AE131" s="18">
        <v>295008</v>
      </c>
      <c r="AF131" s="18">
        <f t="shared" si="1"/>
        <v>132062989</v>
      </c>
    </row>
    <row r="132" spans="1:32" s="16" customFormat="1" x14ac:dyDescent="0.15">
      <c r="A132" s="14">
        <v>40999</v>
      </c>
      <c r="B132" s="15">
        <v>65582636</v>
      </c>
      <c r="C132" s="15">
        <v>36144</v>
      </c>
      <c r="D132" s="15">
        <v>372462</v>
      </c>
      <c r="E132" s="15">
        <v>46176</v>
      </c>
      <c r="F132" s="15"/>
      <c r="G132" s="15">
        <v>931818</v>
      </c>
      <c r="H132" s="15"/>
      <c r="I132" s="15">
        <v>3129938</v>
      </c>
      <c r="J132" s="15">
        <v>2472118</v>
      </c>
      <c r="K132" s="15">
        <v>11740436</v>
      </c>
      <c r="L132" s="15">
        <v>577808</v>
      </c>
      <c r="N132" s="15">
        <v>4797609</v>
      </c>
      <c r="Q132" s="15">
        <v>8882676</v>
      </c>
      <c r="R132" s="15"/>
      <c r="S132" s="15"/>
      <c r="T132" s="15">
        <v>5389088</v>
      </c>
      <c r="U132" s="15">
        <v>1153134</v>
      </c>
      <c r="V132" s="15">
        <v>26767999</v>
      </c>
      <c r="W132" s="15">
        <v>3890079</v>
      </c>
      <c r="X132" s="15"/>
      <c r="Y132" s="2">
        <v>72</v>
      </c>
      <c r="Z132" s="2"/>
      <c r="AA132" s="2"/>
      <c r="AB132" s="15">
        <v>8125590</v>
      </c>
      <c r="AC132" s="15"/>
      <c r="AD132" s="15">
        <v>46349</v>
      </c>
      <c r="AE132" s="18">
        <v>295788</v>
      </c>
      <c r="AF132" s="18">
        <f t="shared" si="1"/>
        <v>144237920</v>
      </c>
    </row>
    <row r="133" spans="1:32" s="16" customFormat="1" x14ac:dyDescent="0.15">
      <c r="A133" s="14">
        <v>41029</v>
      </c>
      <c r="B133" s="15">
        <v>76581283</v>
      </c>
      <c r="C133" s="15">
        <v>38424</v>
      </c>
      <c r="D133" s="15">
        <v>406476</v>
      </c>
      <c r="E133" s="15">
        <v>49980</v>
      </c>
      <c r="F133" s="15"/>
      <c r="G133" s="15">
        <v>780061</v>
      </c>
      <c r="H133" s="15"/>
      <c r="I133" s="15">
        <v>3247969</v>
      </c>
      <c r="J133" s="15">
        <v>2791380</v>
      </c>
      <c r="K133" s="15">
        <v>13520834</v>
      </c>
      <c r="L133" s="15">
        <v>629676</v>
      </c>
      <c r="N133" s="15">
        <v>5418985</v>
      </c>
      <c r="Q133" s="15">
        <v>10436856</v>
      </c>
      <c r="R133" s="15"/>
      <c r="S133" s="15"/>
      <c r="T133" s="15">
        <v>5941959</v>
      </c>
      <c r="U133" s="15">
        <v>1289752</v>
      </c>
      <c r="V133" s="15">
        <v>30764291</v>
      </c>
      <c r="W133" s="15">
        <v>4403605</v>
      </c>
      <c r="X133" s="15"/>
      <c r="Y133" s="2">
        <v>24</v>
      </c>
      <c r="Z133" s="2"/>
      <c r="AA133" s="2"/>
      <c r="AB133" s="15">
        <v>8611304</v>
      </c>
      <c r="AC133" s="15"/>
      <c r="AD133" s="15">
        <v>51951</v>
      </c>
      <c r="AE133" s="18">
        <v>331104</v>
      </c>
      <c r="AF133" s="18">
        <f t="shared" si="1"/>
        <v>165295914</v>
      </c>
    </row>
    <row r="134" spans="1:32" s="16" customFormat="1" x14ac:dyDescent="0.15">
      <c r="A134" s="14">
        <v>41060</v>
      </c>
      <c r="B134" s="15">
        <v>87462324</v>
      </c>
      <c r="C134" s="15">
        <v>43939</v>
      </c>
      <c r="D134" s="15">
        <v>467007</v>
      </c>
      <c r="E134" s="15">
        <v>62124</v>
      </c>
      <c r="F134" s="15"/>
      <c r="G134" s="15">
        <v>1056301</v>
      </c>
      <c r="H134" s="15"/>
      <c r="I134" s="15">
        <v>3628120</v>
      </c>
      <c r="J134" s="15">
        <v>3095678</v>
      </c>
      <c r="K134" s="15">
        <v>15276554</v>
      </c>
      <c r="L134" s="15">
        <v>689673</v>
      </c>
      <c r="N134" s="15">
        <v>5845469</v>
      </c>
      <c r="Q134" s="15">
        <v>11746872</v>
      </c>
      <c r="R134" s="15"/>
      <c r="S134" s="15">
        <v>60</v>
      </c>
      <c r="T134" s="15">
        <v>6672711</v>
      </c>
      <c r="U134" s="15">
        <v>1389383</v>
      </c>
      <c r="V134" s="15">
        <v>35682628</v>
      </c>
      <c r="W134" s="15">
        <v>4797855</v>
      </c>
      <c r="X134" s="15"/>
      <c r="Y134" s="2">
        <v>36</v>
      </c>
      <c r="Z134" s="2"/>
      <c r="AA134" s="2"/>
      <c r="AB134" s="15">
        <v>9703063</v>
      </c>
      <c r="AC134" s="15"/>
      <c r="AD134" s="15">
        <v>58739</v>
      </c>
      <c r="AE134" s="18">
        <v>417708</v>
      </c>
      <c r="AF134" s="18">
        <f t="shared" si="1"/>
        <v>188096244</v>
      </c>
    </row>
    <row r="135" spans="1:32" s="16" customFormat="1" x14ac:dyDescent="0.15">
      <c r="A135" s="14">
        <v>41090</v>
      </c>
      <c r="B135" s="15">
        <v>78476277</v>
      </c>
      <c r="C135" s="15">
        <v>40181</v>
      </c>
      <c r="D135" s="15">
        <v>414409</v>
      </c>
      <c r="E135" s="15">
        <v>50304</v>
      </c>
      <c r="F135" s="15"/>
      <c r="G135" s="15">
        <v>851375</v>
      </c>
      <c r="H135" s="15"/>
      <c r="I135" s="15">
        <v>3154968</v>
      </c>
      <c r="J135" s="15">
        <v>2593750</v>
      </c>
      <c r="K135" s="15">
        <v>13807895</v>
      </c>
      <c r="L135" s="15">
        <v>594116</v>
      </c>
      <c r="N135" s="15">
        <v>4965776</v>
      </c>
      <c r="Q135" s="15">
        <v>10109496</v>
      </c>
      <c r="R135" s="15"/>
      <c r="S135" s="15"/>
      <c r="T135" s="15">
        <v>5822986</v>
      </c>
      <c r="U135" s="15">
        <v>1139769</v>
      </c>
      <c r="V135" s="15">
        <v>33158683</v>
      </c>
      <c r="W135" s="15">
        <v>4057314</v>
      </c>
      <c r="X135" s="15"/>
      <c r="Y135" s="2">
        <v>72</v>
      </c>
      <c r="Z135" s="2"/>
      <c r="AA135" s="2"/>
      <c r="AB135" s="15">
        <v>8633310</v>
      </c>
      <c r="AC135" s="15"/>
      <c r="AD135" s="15">
        <v>51462</v>
      </c>
      <c r="AE135" s="18">
        <v>326388</v>
      </c>
      <c r="AF135" s="18">
        <f t="shared" si="1"/>
        <v>168248531</v>
      </c>
    </row>
    <row r="136" spans="1:32" s="16" customFormat="1" x14ac:dyDescent="0.15">
      <c r="A136" s="14">
        <v>41121</v>
      </c>
      <c r="B136" s="15">
        <v>95334373</v>
      </c>
      <c r="C136" s="15">
        <v>42888</v>
      </c>
      <c r="D136" s="15">
        <v>499075</v>
      </c>
      <c r="E136" s="15">
        <v>60741</v>
      </c>
      <c r="F136" s="15"/>
      <c r="G136" s="15">
        <v>902236</v>
      </c>
      <c r="H136" s="15"/>
      <c r="I136" s="15">
        <v>3195673</v>
      </c>
      <c r="J136" s="15">
        <v>2907128</v>
      </c>
      <c r="K136" s="15">
        <v>17050461</v>
      </c>
      <c r="L136" s="15">
        <v>674159</v>
      </c>
      <c r="N136" s="15">
        <v>5402899</v>
      </c>
      <c r="Q136" s="15">
        <v>11636724</v>
      </c>
      <c r="R136" s="15"/>
      <c r="S136" s="15">
        <v>12</v>
      </c>
      <c r="T136" s="15">
        <v>6504389</v>
      </c>
      <c r="U136" s="15">
        <v>1265817</v>
      </c>
      <c r="V136" s="15">
        <v>42751333</v>
      </c>
      <c r="W136" s="15">
        <v>4630743</v>
      </c>
      <c r="X136" s="15"/>
      <c r="Y136" s="2">
        <v>120</v>
      </c>
      <c r="Z136" s="2"/>
      <c r="AA136" s="2"/>
      <c r="AB136" s="15">
        <v>8575246</v>
      </c>
      <c r="AC136" s="15"/>
      <c r="AD136" s="15">
        <v>54960</v>
      </c>
      <c r="AE136" s="18">
        <v>385416</v>
      </c>
      <c r="AF136" s="18">
        <f t="shared" si="1"/>
        <v>201874393</v>
      </c>
    </row>
    <row r="137" spans="1:32" s="16" customFormat="1" x14ac:dyDescent="0.15">
      <c r="A137" s="14">
        <v>41152</v>
      </c>
      <c r="B137" s="15">
        <v>96686788</v>
      </c>
      <c r="C137" s="15">
        <v>46123</v>
      </c>
      <c r="D137" s="15">
        <v>482257</v>
      </c>
      <c r="E137" s="15">
        <v>51528</v>
      </c>
      <c r="F137" s="15"/>
      <c r="G137" s="15">
        <v>712390</v>
      </c>
      <c r="H137" s="15"/>
      <c r="I137" s="15">
        <v>2895794</v>
      </c>
      <c r="J137" s="15">
        <v>2797971</v>
      </c>
      <c r="K137" s="15">
        <v>16887659</v>
      </c>
      <c r="L137" s="15">
        <v>655850</v>
      </c>
      <c r="N137" s="15">
        <v>5106135</v>
      </c>
      <c r="Q137" s="15">
        <v>11465976</v>
      </c>
      <c r="R137" s="15"/>
      <c r="S137" s="15">
        <v>36</v>
      </c>
      <c r="T137" s="15">
        <v>6265382</v>
      </c>
      <c r="U137" s="15">
        <v>1236117</v>
      </c>
      <c r="V137" s="15">
        <v>45068050</v>
      </c>
      <c r="W137" s="15">
        <v>4584009</v>
      </c>
      <c r="X137" s="15"/>
      <c r="Y137" s="2">
        <v>24</v>
      </c>
      <c r="Z137" s="2"/>
      <c r="AA137" s="2"/>
      <c r="AB137" s="15">
        <v>6935939</v>
      </c>
      <c r="AC137" s="15"/>
      <c r="AD137" s="15">
        <v>56776</v>
      </c>
      <c r="AE137" s="18">
        <v>393096</v>
      </c>
      <c r="AF137" s="18">
        <f t="shared" si="1"/>
        <v>202327900</v>
      </c>
    </row>
    <row r="138" spans="1:32" s="16" customFormat="1" x14ac:dyDescent="0.15">
      <c r="A138" s="14">
        <v>41182</v>
      </c>
      <c r="B138" s="15">
        <v>79668821</v>
      </c>
      <c r="C138" s="15">
        <v>40236</v>
      </c>
      <c r="D138" s="15">
        <v>438445</v>
      </c>
      <c r="E138" s="15">
        <v>44980</v>
      </c>
      <c r="F138" s="15"/>
      <c r="G138" s="15">
        <v>719785</v>
      </c>
      <c r="H138" s="15"/>
      <c r="I138" s="15">
        <v>2533299</v>
      </c>
      <c r="J138" s="15">
        <v>2379947</v>
      </c>
      <c r="K138" s="15">
        <v>14173218</v>
      </c>
      <c r="L138" s="15">
        <v>558590</v>
      </c>
      <c r="N138" s="15">
        <v>4407992</v>
      </c>
      <c r="Q138" s="15">
        <v>9522444</v>
      </c>
      <c r="R138" s="15"/>
      <c r="S138" s="15">
        <v>60</v>
      </c>
      <c r="T138" s="15">
        <v>5358333</v>
      </c>
      <c r="U138" s="15">
        <v>1031929</v>
      </c>
      <c r="V138" s="15">
        <v>36552390</v>
      </c>
      <c r="W138" s="15">
        <v>3841831</v>
      </c>
      <c r="X138" s="15"/>
      <c r="Y138" s="2">
        <v>108</v>
      </c>
      <c r="Z138" s="2"/>
      <c r="AA138" s="2"/>
      <c r="AB138" s="15">
        <v>6745390</v>
      </c>
      <c r="AC138" s="15"/>
      <c r="AD138" s="15">
        <v>50600</v>
      </c>
      <c r="AE138" s="18">
        <v>340032</v>
      </c>
      <c r="AF138" s="18">
        <f t="shared" ref="AF138:AF201" si="2">SUM(B138:C138,D138,E138,G138,I138,J138,K138:L138,N138,Q138,S138,T138:U138,V138,W138,Y138,AB138,AD138:AE138)</f>
        <v>168408430</v>
      </c>
    </row>
    <row r="139" spans="1:32" s="16" customFormat="1" x14ac:dyDescent="0.15">
      <c r="A139" s="14">
        <v>41213</v>
      </c>
      <c r="B139" s="15">
        <v>79108693</v>
      </c>
      <c r="C139" s="15">
        <v>37885</v>
      </c>
      <c r="D139" s="15">
        <v>416971</v>
      </c>
      <c r="E139" s="15">
        <v>48403</v>
      </c>
      <c r="F139" s="15"/>
      <c r="G139" s="15">
        <v>975830</v>
      </c>
      <c r="H139" s="15"/>
      <c r="I139" s="15">
        <v>3065641</v>
      </c>
      <c r="J139" s="15">
        <v>2505680</v>
      </c>
      <c r="K139" s="15">
        <v>14273708</v>
      </c>
      <c r="L139" s="15">
        <v>606247</v>
      </c>
      <c r="N139" s="15">
        <v>4791549</v>
      </c>
      <c r="Q139" s="15">
        <v>10065312</v>
      </c>
      <c r="R139" s="15"/>
      <c r="S139" s="15">
        <v>12</v>
      </c>
      <c r="T139" s="15">
        <v>5795702</v>
      </c>
      <c r="U139" s="15">
        <v>1083986</v>
      </c>
      <c r="V139" s="15">
        <v>35416710</v>
      </c>
      <c r="W139" s="15">
        <v>3989615</v>
      </c>
      <c r="X139" s="15"/>
      <c r="Y139" s="2">
        <v>36</v>
      </c>
      <c r="Z139" s="2"/>
      <c r="AA139" s="2"/>
      <c r="AB139" s="15">
        <v>8245200</v>
      </c>
      <c r="AC139" s="15"/>
      <c r="AD139" s="15">
        <v>52917</v>
      </c>
      <c r="AE139" s="18">
        <v>321648</v>
      </c>
      <c r="AF139" s="18">
        <f t="shared" si="2"/>
        <v>170801745</v>
      </c>
    </row>
    <row r="140" spans="1:32" s="16" customFormat="1" x14ac:dyDescent="0.15">
      <c r="A140" s="14">
        <v>41243</v>
      </c>
      <c r="B140" s="15">
        <v>59457439</v>
      </c>
      <c r="C140" s="15">
        <v>33348</v>
      </c>
      <c r="D140" s="15">
        <v>356539</v>
      </c>
      <c r="E140" s="15">
        <v>39984</v>
      </c>
      <c r="F140" s="15"/>
      <c r="G140" s="15">
        <v>784526</v>
      </c>
      <c r="H140" s="15"/>
      <c r="I140" s="15">
        <v>2683899</v>
      </c>
      <c r="J140" s="15">
        <v>2036476</v>
      </c>
      <c r="K140" s="15">
        <v>10583570</v>
      </c>
      <c r="L140" s="15">
        <v>485179</v>
      </c>
      <c r="N140" s="15">
        <v>3864680</v>
      </c>
      <c r="Q140" s="15">
        <v>7803480</v>
      </c>
      <c r="R140" s="15"/>
      <c r="S140" s="15">
        <v>12</v>
      </c>
      <c r="T140" s="15">
        <v>4753104</v>
      </c>
      <c r="U140" s="15">
        <v>860871</v>
      </c>
      <c r="V140" s="15">
        <v>25031270</v>
      </c>
      <c r="W140" s="15">
        <v>3174040</v>
      </c>
      <c r="X140" s="15"/>
      <c r="Y140" s="2">
        <v>36</v>
      </c>
      <c r="Z140" s="2"/>
      <c r="AA140" s="2"/>
      <c r="AB140" s="15">
        <v>6602275</v>
      </c>
      <c r="AC140" s="15"/>
      <c r="AD140" s="15">
        <v>40383</v>
      </c>
      <c r="AE140" s="18">
        <v>248220</v>
      </c>
      <c r="AF140" s="18">
        <f t="shared" si="2"/>
        <v>128839331</v>
      </c>
    </row>
    <row r="141" spans="1:32" s="16" customFormat="1" x14ac:dyDescent="0.15">
      <c r="A141" s="14">
        <v>41274</v>
      </c>
      <c r="B141" s="15">
        <v>53440119</v>
      </c>
      <c r="C141" s="15">
        <v>28920</v>
      </c>
      <c r="D141" s="15">
        <v>350309</v>
      </c>
      <c r="E141" s="15">
        <v>40547</v>
      </c>
      <c r="F141" s="15"/>
      <c r="G141" s="15">
        <v>672263</v>
      </c>
      <c r="H141" s="15"/>
      <c r="I141" s="15">
        <v>2612756</v>
      </c>
      <c r="J141" s="15">
        <v>1969985</v>
      </c>
      <c r="K141" s="15">
        <v>10141021</v>
      </c>
      <c r="L141" s="15">
        <v>470133</v>
      </c>
      <c r="N141" s="15">
        <v>3596574</v>
      </c>
      <c r="Q141" s="15">
        <v>7169136</v>
      </c>
      <c r="R141" s="15"/>
      <c r="S141" s="15">
        <v>252</v>
      </c>
      <c r="T141" s="15">
        <v>4495367</v>
      </c>
      <c r="U141" s="15">
        <v>824499</v>
      </c>
      <c r="V141" s="15">
        <v>21952122</v>
      </c>
      <c r="W141" s="15">
        <v>2945608</v>
      </c>
      <c r="X141" s="15"/>
      <c r="Y141" s="2">
        <v>48</v>
      </c>
      <c r="Z141" s="2"/>
      <c r="AA141" s="2"/>
      <c r="AB141" s="15">
        <v>6393831</v>
      </c>
      <c r="AC141" s="15"/>
      <c r="AD141" s="15">
        <v>37740</v>
      </c>
      <c r="AE141" s="18">
        <v>233064</v>
      </c>
      <c r="AF141" s="18">
        <f t="shared" si="2"/>
        <v>117374294</v>
      </c>
    </row>
    <row r="142" spans="1:32" s="16" customFormat="1" x14ac:dyDescent="0.15">
      <c r="A142" s="14">
        <v>41305</v>
      </c>
      <c r="B142" s="15">
        <v>75435031</v>
      </c>
      <c r="C142" s="15">
        <v>40488</v>
      </c>
      <c r="D142" s="15">
        <v>414112</v>
      </c>
      <c r="E142" s="15">
        <v>53591</v>
      </c>
      <c r="F142" s="15"/>
      <c r="G142" s="15">
        <v>745109</v>
      </c>
      <c r="H142" s="15"/>
      <c r="I142" s="15">
        <v>3276589</v>
      </c>
      <c r="J142" s="15">
        <v>2795300</v>
      </c>
      <c r="K142" s="15">
        <v>14363429</v>
      </c>
      <c r="L142" s="15">
        <v>652070</v>
      </c>
      <c r="N142" s="15">
        <v>5044887</v>
      </c>
      <c r="Q142" s="15">
        <v>9976032</v>
      </c>
      <c r="R142" s="15"/>
      <c r="S142" s="15">
        <v>120</v>
      </c>
      <c r="T142" s="15">
        <v>5745926</v>
      </c>
      <c r="U142" s="15">
        <v>1279933</v>
      </c>
      <c r="V142" s="15">
        <v>28678944</v>
      </c>
      <c r="W142" s="15">
        <v>4385268</v>
      </c>
      <c r="X142" s="15"/>
      <c r="Y142" s="2">
        <v>84</v>
      </c>
      <c r="Z142" s="2"/>
      <c r="AA142" s="2"/>
      <c r="AB142" s="15">
        <v>7629950</v>
      </c>
      <c r="AC142" s="15"/>
      <c r="AD142" s="15">
        <v>46949</v>
      </c>
      <c r="AE142" s="18">
        <v>379548</v>
      </c>
      <c r="AF142" s="18">
        <f t="shared" si="2"/>
        <v>160943360</v>
      </c>
    </row>
    <row r="143" spans="1:32" s="16" customFormat="1" x14ac:dyDescent="0.15">
      <c r="A143" s="14">
        <v>41333</v>
      </c>
      <c r="B143" s="15">
        <v>61213841</v>
      </c>
      <c r="C143" s="15">
        <v>32316</v>
      </c>
      <c r="D143" s="15">
        <v>397317</v>
      </c>
      <c r="E143" s="15">
        <v>39548</v>
      </c>
      <c r="F143" s="15"/>
      <c r="G143" s="15">
        <v>664395</v>
      </c>
      <c r="H143" s="15"/>
      <c r="I143" s="15">
        <v>2865361</v>
      </c>
      <c r="J143" s="15">
        <v>2282764</v>
      </c>
      <c r="K143" s="15">
        <v>11086360</v>
      </c>
      <c r="L143" s="15">
        <v>508424</v>
      </c>
      <c r="N143" s="15">
        <v>4274365</v>
      </c>
      <c r="Q143" s="15">
        <v>7901712</v>
      </c>
      <c r="R143" s="15"/>
      <c r="S143" s="15">
        <v>12</v>
      </c>
      <c r="T143" s="15">
        <v>5193277</v>
      </c>
      <c r="U143" s="15">
        <v>1035680</v>
      </c>
      <c r="V143" s="15">
        <v>25197070</v>
      </c>
      <c r="W143" s="15">
        <v>3579982</v>
      </c>
      <c r="X143" s="15"/>
      <c r="Y143" s="2">
        <v>108</v>
      </c>
      <c r="Z143" s="2"/>
      <c r="AA143" s="2"/>
      <c r="AB143" s="15">
        <v>7257565</v>
      </c>
      <c r="AC143" s="15"/>
      <c r="AD143" s="15">
        <v>43502</v>
      </c>
      <c r="AE143" s="18">
        <v>268008</v>
      </c>
      <c r="AF143" s="18">
        <f t="shared" si="2"/>
        <v>133841607</v>
      </c>
    </row>
    <row r="144" spans="1:32" s="16" customFormat="1" x14ac:dyDescent="0.15">
      <c r="A144" s="14">
        <v>41364</v>
      </c>
      <c r="B144" s="15">
        <v>57743930</v>
      </c>
      <c r="C144" s="15">
        <v>31464</v>
      </c>
      <c r="D144" s="15">
        <v>371580</v>
      </c>
      <c r="E144" s="15">
        <v>43546</v>
      </c>
      <c r="F144" s="15"/>
      <c r="G144" s="15">
        <v>580888</v>
      </c>
      <c r="H144" s="15"/>
      <c r="I144" s="15">
        <v>2827320</v>
      </c>
      <c r="J144" s="15">
        <v>2202433</v>
      </c>
      <c r="K144" s="15">
        <v>10653716</v>
      </c>
      <c r="L144" s="15">
        <v>496156</v>
      </c>
      <c r="N144" s="15">
        <v>4162949</v>
      </c>
      <c r="Q144" s="15">
        <v>7872696</v>
      </c>
      <c r="R144" s="15"/>
      <c r="S144" s="15">
        <v>36</v>
      </c>
      <c r="T144" s="15">
        <v>5287374</v>
      </c>
      <c r="U144" s="15">
        <v>975639</v>
      </c>
      <c r="V144" s="15">
        <v>24695769</v>
      </c>
      <c r="W144" s="15">
        <v>3318706</v>
      </c>
      <c r="X144" s="15"/>
      <c r="Y144" s="2">
        <v>96</v>
      </c>
      <c r="Z144" s="2"/>
      <c r="AA144" s="2"/>
      <c r="AB144" s="15">
        <v>7384077</v>
      </c>
      <c r="AC144" s="15"/>
      <c r="AD144" s="15">
        <v>48108</v>
      </c>
      <c r="AE144" s="18">
        <v>217776</v>
      </c>
      <c r="AF144" s="18">
        <f t="shared" si="2"/>
        <v>128914259</v>
      </c>
    </row>
    <row r="145" spans="1:32" s="16" customFormat="1" x14ac:dyDescent="0.15">
      <c r="A145" s="14">
        <v>41394</v>
      </c>
      <c r="B145" s="15">
        <v>82160974</v>
      </c>
      <c r="C145" s="15">
        <v>41820</v>
      </c>
      <c r="D145" s="15">
        <v>529198</v>
      </c>
      <c r="E145" s="15">
        <v>53052</v>
      </c>
      <c r="F145" s="15"/>
      <c r="G145" s="15">
        <v>657780</v>
      </c>
      <c r="H145" s="15"/>
      <c r="I145" s="15">
        <v>3585506</v>
      </c>
      <c r="J145" s="15">
        <v>3067953</v>
      </c>
      <c r="K145" s="15">
        <v>14757688</v>
      </c>
      <c r="L145" s="15">
        <v>666458</v>
      </c>
      <c r="N145" s="15">
        <v>5821695</v>
      </c>
      <c r="Q145" s="15">
        <v>10614144</v>
      </c>
      <c r="R145" s="15"/>
      <c r="S145" s="15">
        <v>36</v>
      </c>
      <c r="T145" s="15">
        <v>6952120</v>
      </c>
      <c r="U145" s="15">
        <v>1329761</v>
      </c>
      <c r="V145" s="15">
        <v>34588420</v>
      </c>
      <c r="W145" s="15">
        <v>4681312</v>
      </c>
      <c r="X145" s="15"/>
      <c r="Y145" s="2">
        <v>36</v>
      </c>
      <c r="Z145" s="2"/>
      <c r="AA145" s="2"/>
      <c r="AB145" s="15">
        <v>9292614</v>
      </c>
      <c r="AC145" s="15"/>
      <c r="AD145" s="15">
        <v>51667</v>
      </c>
      <c r="AE145" s="18">
        <v>338772</v>
      </c>
      <c r="AF145" s="18">
        <f t="shared" si="2"/>
        <v>179191006</v>
      </c>
    </row>
    <row r="146" spans="1:32" s="16" customFormat="1" x14ac:dyDescent="0.15">
      <c r="A146" s="14">
        <v>41425</v>
      </c>
      <c r="B146" s="15">
        <v>96162030</v>
      </c>
      <c r="C146" s="15">
        <v>50388</v>
      </c>
      <c r="D146" s="15">
        <v>626542</v>
      </c>
      <c r="E146" s="15">
        <v>64140</v>
      </c>
      <c r="F146" s="15"/>
      <c r="G146" s="15">
        <v>1062687</v>
      </c>
      <c r="H146" s="15"/>
      <c r="I146" s="15">
        <v>4021798</v>
      </c>
      <c r="J146" s="15">
        <v>3447379</v>
      </c>
      <c r="K146" s="15">
        <v>17225775</v>
      </c>
      <c r="L146" s="15">
        <v>726710</v>
      </c>
      <c r="N146" s="15">
        <v>6551133</v>
      </c>
      <c r="Q146" s="15">
        <v>11675004</v>
      </c>
      <c r="R146" s="15"/>
      <c r="S146" s="15">
        <v>168</v>
      </c>
      <c r="T146" s="15">
        <v>7894988</v>
      </c>
      <c r="U146" s="15">
        <v>1496019</v>
      </c>
      <c r="V146" s="15">
        <v>42022480</v>
      </c>
      <c r="W146" s="15">
        <v>5336660</v>
      </c>
      <c r="X146" s="15"/>
      <c r="Y146" s="2"/>
      <c r="Z146" s="2"/>
      <c r="AA146" s="2"/>
      <c r="AB146" s="15">
        <v>10584192</v>
      </c>
      <c r="AC146" s="15"/>
      <c r="AD146" s="15">
        <v>63072</v>
      </c>
      <c r="AE146" s="18">
        <v>400740</v>
      </c>
      <c r="AF146" s="18">
        <f t="shared" si="2"/>
        <v>209411905</v>
      </c>
    </row>
    <row r="147" spans="1:32" s="16" customFormat="1" x14ac:dyDescent="0.15">
      <c r="A147" s="14">
        <v>41455</v>
      </c>
      <c r="B147" s="15">
        <v>76124731</v>
      </c>
      <c r="C147" s="15">
        <v>38364</v>
      </c>
      <c r="D147" s="15">
        <v>444017</v>
      </c>
      <c r="E147" s="15">
        <v>42348</v>
      </c>
      <c r="F147" s="15"/>
      <c r="G147" s="15">
        <v>903889</v>
      </c>
      <c r="H147" s="15"/>
      <c r="I147" s="15">
        <v>3052835</v>
      </c>
      <c r="J147" s="15">
        <v>2568885</v>
      </c>
      <c r="K147" s="15">
        <v>13893984</v>
      </c>
      <c r="L147" s="15">
        <v>555553</v>
      </c>
      <c r="N147" s="15">
        <v>4870681</v>
      </c>
      <c r="Q147" s="15">
        <v>9623820</v>
      </c>
      <c r="R147" s="15"/>
      <c r="S147" s="15">
        <v>144</v>
      </c>
      <c r="T147" s="15">
        <v>6008600</v>
      </c>
      <c r="U147" s="15">
        <v>1084507</v>
      </c>
      <c r="V147" s="15">
        <v>33988110</v>
      </c>
      <c r="W147" s="15">
        <v>3962918</v>
      </c>
      <c r="X147" s="15"/>
      <c r="Y147" s="2">
        <v>180</v>
      </c>
      <c r="Z147" s="2"/>
      <c r="AA147" s="2"/>
      <c r="AB147" s="15">
        <v>8206909</v>
      </c>
      <c r="AC147" s="15"/>
      <c r="AD147" s="15">
        <v>53940</v>
      </c>
      <c r="AE147" s="18">
        <v>356184</v>
      </c>
      <c r="AF147" s="18">
        <f t="shared" si="2"/>
        <v>165780599</v>
      </c>
    </row>
    <row r="148" spans="1:32" s="16" customFormat="1" x14ac:dyDescent="0.15">
      <c r="A148" s="14">
        <v>41486</v>
      </c>
      <c r="B148" s="15">
        <v>101266115</v>
      </c>
      <c r="C148" s="15">
        <v>47688</v>
      </c>
      <c r="D148" s="15">
        <v>605626</v>
      </c>
      <c r="E148" s="15">
        <v>50129</v>
      </c>
      <c r="F148" s="15"/>
      <c r="G148" s="15">
        <v>1160757</v>
      </c>
      <c r="H148" s="15"/>
      <c r="I148" s="15">
        <v>3405890</v>
      </c>
      <c r="J148" s="15">
        <v>3142091</v>
      </c>
      <c r="K148" s="15">
        <v>18550756</v>
      </c>
      <c r="L148" s="15">
        <v>706610</v>
      </c>
      <c r="N148" s="15">
        <v>5830996</v>
      </c>
      <c r="Q148" s="15">
        <v>11500680</v>
      </c>
      <c r="R148" s="15"/>
      <c r="S148" s="15">
        <v>336</v>
      </c>
      <c r="T148" s="15">
        <v>7181598</v>
      </c>
      <c r="U148" s="15">
        <v>1320771</v>
      </c>
      <c r="V148" s="15">
        <v>48398382</v>
      </c>
      <c r="W148" s="15">
        <v>4899489</v>
      </c>
      <c r="X148" s="15"/>
      <c r="Y148" s="2">
        <v>96</v>
      </c>
      <c r="Z148" s="2"/>
      <c r="AA148" s="2"/>
      <c r="AB148" s="15">
        <v>8759306</v>
      </c>
      <c r="AC148" s="15"/>
      <c r="AD148" s="15">
        <v>69126</v>
      </c>
      <c r="AE148" s="18">
        <v>401304</v>
      </c>
      <c r="AF148" s="18">
        <f t="shared" si="2"/>
        <v>217297746</v>
      </c>
    </row>
    <row r="149" spans="1:32" s="16" customFormat="1" x14ac:dyDescent="0.15">
      <c r="A149" s="14">
        <v>41517</v>
      </c>
      <c r="B149" s="15">
        <v>90040251</v>
      </c>
      <c r="C149" s="15">
        <v>40567</v>
      </c>
      <c r="D149" s="15">
        <v>516358</v>
      </c>
      <c r="E149" s="15">
        <v>41934</v>
      </c>
      <c r="F149" s="15"/>
      <c r="G149" s="15">
        <v>828041</v>
      </c>
      <c r="H149" s="15"/>
      <c r="I149" s="15">
        <v>2765879</v>
      </c>
      <c r="J149" s="15">
        <v>2675138</v>
      </c>
      <c r="K149" s="15">
        <v>16255285</v>
      </c>
      <c r="L149" s="15">
        <v>629052</v>
      </c>
      <c r="N149" s="15">
        <v>4906600</v>
      </c>
      <c r="Q149" s="15">
        <v>10059276</v>
      </c>
      <c r="R149" s="15"/>
      <c r="S149" s="15">
        <v>204</v>
      </c>
      <c r="T149" s="15">
        <v>6125641</v>
      </c>
      <c r="U149" s="15">
        <v>1119539</v>
      </c>
      <c r="V149" s="15">
        <v>44070765</v>
      </c>
      <c r="W149" s="15">
        <v>4277855</v>
      </c>
      <c r="X149" s="15"/>
      <c r="Y149" s="2">
        <v>84</v>
      </c>
      <c r="Z149" s="2"/>
      <c r="AA149" s="2"/>
      <c r="AB149" s="15">
        <v>6544022</v>
      </c>
      <c r="AC149" s="15"/>
      <c r="AD149" s="15">
        <v>68797</v>
      </c>
      <c r="AE149" s="18">
        <v>321036</v>
      </c>
      <c r="AF149" s="18">
        <f t="shared" si="2"/>
        <v>191286324</v>
      </c>
    </row>
    <row r="150" spans="1:32" s="16" customFormat="1" x14ac:dyDescent="0.15">
      <c r="A150" s="14">
        <v>41547</v>
      </c>
      <c r="B150" s="15">
        <v>86144308</v>
      </c>
      <c r="C150" s="15">
        <v>38562</v>
      </c>
      <c r="D150" s="15">
        <v>548237</v>
      </c>
      <c r="E150" s="15">
        <v>44544</v>
      </c>
      <c r="F150" s="15"/>
      <c r="G150" s="15">
        <v>886595</v>
      </c>
      <c r="H150" s="15"/>
      <c r="I150" s="15">
        <v>2799788</v>
      </c>
      <c r="J150" s="15">
        <v>2598663</v>
      </c>
      <c r="K150" s="15">
        <v>15878034</v>
      </c>
      <c r="L150" s="15">
        <v>601069</v>
      </c>
      <c r="N150" s="15">
        <v>4751326</v>
      </c>
      <c r="Q150" s="15">
        <v>9863880</v>
      </c>
      <c r="R150" s="15"/>
      <c r="S150" s="15">
        <v>144</v>
      </c>
      <c r="T150" s="15">
        <v>6122599</v>
      </c>
      <c r="U150" s="15">
        <v>1060494</v>
      </c>
      <c r="V150" s="15">
        <v>42145286</v>
      </c>
      <c r="W150" s="15">
        <v>4057489</v>
      </c>
      <c r="X150" s="15"/>
      <c r="Y150" s="2">
        <v>48</v>
      </c>
      <c r="Z150" s="2"/>
      <c r="AA150" s="2"/>
      <c r="AB150" s="15">
        <v>7167672</v>
      </c>
      <c r="AC150" s="15"/>
      <c r="AD150" s="15">
        <v>60379</v>
      </c>
      <c r="AE150" s="18">
        <v>301884</v>
      </c>
      <c r="AF150" s="18">
        <f t="shared" si="2"/>
        <v>185071001</v>
      </c>
    </row>
    <row r="151" spans="1:32" s="16" customFormat="1" x14ac:dyDescent="0.15">
      <c r="A151" s="14">
        <v>41578</v>
      </c>
      <c r="B151" s="15">
        <v>84313662</v>
      </c>
      <c r="C151" s="15">
        <v>40697</v>
      </c>
      <c r="D151" s="15">
        <v>517952</v>
      </c>
      <c r="E151" s="15">
        <v>46638</v>
      </c>
      <c r="F151" s="15"/>
      <c r="G151" s="15">
        <v>1112307</v>
      </c>
      <c r="H151" s="15"/>
      <c r="I151" s="15">
        <v>3368250</v>
      </c>
      <c r="J151" s="15">
        <v>2746464</v>
      </c>
      <c r="K151" s="15">
        <v>15734348</v>
      </c>
      <c r="L151" s="15">
        <v>620846</v>
      </c>
      <c r="N151" s="15">
        <v>5120655</v>
      </c>
      <c r="Q151" s="15">
        <v>10313352</v>
      </c>
      <c r="R151" s="15"/>
      <c r="S151" s="15">
        <v>492</v>
      </c>
      <c r="T151" s="15">
        <v>6464020</v>
      </c>
      <c r="U151" s="15">
        <v>1077067</v>
      </c>
      <c r="V151" s="15">
        <v>39509251</v>
      </c>
      <c r="W151" s="15">
        <v>4164326</v>
      </c>
      <c r="X151" s="15"/>
      <c r="Y151" s="2">
        <v>156</v>
      </c>
      <c r="Z151" s="2"/>
      <c r="AA151" s="2"/>
      <c r="AB151" s="15">
        <v>8661544</v>
      </c>
      <c r="AC151" s="15"/>
      <c r="AD151" s="15">
        <v>59700</v>
      </c>
      <c r="AE151" s="18">
        <v>314916</v>
      </c>
      <c r="AF151" s="18">
        <f t="shared" si="2"/>
        <v>184186643</v>
      </c>
    </row>
    <row r="152" spans="1:32" s="16" customFormat="1" x14ac:dyDescent="0.15">
      <c r="A152" s="14">
        <v>41608</v>
      </c>
      <c r="B152" s="15">
        <v>58161767</v>
      </c>
      <c r="C152" s="15">
        <v>30144</v>
      </c>
      <c r="D152" s="15">
        <v>362204</v>
      </c>
      <c r="E152" s="15">
        <v>40540</v>
      </c>
      <c r="F152" s="15"/>
      <c r="G152" s="15">
        <v>842894</v>
      </c>
      <c r="H152" s="15"/>
      <c r="I152" s="15">
        <v>2652058</v>
      </c>
      <c r="J152" s="15">
        <v>2016223</v>
      </c>
      <c r="K152" s="15">
        <v>10716386</v>
      </c>
      <c r="L152" s="15">
        <v>459046</v>
      </c>
      <c r="N152" s="15">
        <v>3724972</v>
      </c>
      <c r="Q152" s="15">
        <v>7912980</v>
      </c>
      <c r="R152" s="15"/>
      <c r="S152" s="15">
        <v>192</v>
      </c>
      <c r="T152" s="15">
        <v>4773093</v>
      </c>
      <c r="U152" s="15">
        <v>788310</v>
      </c>
      <c r="V152" s="15">
        <v>25741164</v>
      </c>
      <c r="W152" s="15">
        <v>3004799</v>
      </c>
      <c r="X152" s="15"/>
      <c r="Y152" s="2">
        <v>108</v>
      </c>
      <c r="Z152" s="2"/>
      <c r="AA152" s="2"/>
      <c r="AB152" s="15">
        <v>6470758</v>
      </c>
      <c r="AC152" s="15"/>
      <c r="AD152" s="15">
        <v>44476</v>
      </c>
      <c r="AE152" s="18">
        <v>208440</v>
      </c>
      <c r="AF152" s="18">
        <f t="shared" si="2"/>
        <v>127950554</v>
      </c>
    </row>
    <row r="153" spans="1:32" s="16" customFormat="1" x14ac:dyDescent="0.15">
      <c r="A153" s="14">
        <v>41639</v>
      </c>
      <c r="B153" s="15">
        <v>52197987</v>
      </c>
      <c r="C153" s="15">
        <v>31214</v>
      </c>
      <c r="D153" s="15">
        <v>354512</v>
      </c>
      <c r="E153" s="15">
        <v>40479</v>
      </c>
      <c r="F153" s="15"/>
      <c r="G153" s="15">
        <v>756293</v>
      </c>
      <c r="H153" s="15"/>
      <c r="I153" s="15">
        <v>2615917</v>
      </c>
      <c r="J153" s="15">
        <v>1989378</v>
      </c>
      <c r="K153" s="15">
        <v>10323774</v>
      </c>
      <c r="L153" s="15">
        <v>448206</v>
      </c>
      <c r="N153" s="15">
        <v>3538269</v>
      </c>
      <c r="Q153" s="15">
        <v>6443688</v>
      </c>
      <c r="R153" s="15"/>
      <c r="S153" s="15">
        <v>228</v>
      </c>
      <c r="T153" s="15">
        <v>4537897</v>
      </c>
      <c r="U153" s="15">
        <v>752586</v>
      </c>
      <c r="V153" s="15">
        <v>22333471</v>
      </c>
      <c r="W153" s="15">
        <v>2835103</v>
      </c>
      <c r="X153" s="15"/>
      <c r="Y153" s="2">
        <v>120</v>
      </c>
      <c r="Z153" s="2"/>
      <c r="AA153" s="2"/>
      <c r="AB153" s="15">
        <v>6293675</v>
      </c>
      <c r="AC153" s="15"/>
      <c r="AD153" s="15">
        <v>45114</v>
      </c>
      <c r="AE153" s="18">
        <v>191064</v>
      </c>
      <c r="AF153" s="18">
        <f t="shared" si="2"/>
        <v>115728975</v>
      </c>
    </row>
    <row r="154" spans="1:32" x14ac:dyDescent="0.15">
      <c r="A154" s="14">
        <v>41670</v>
      </c>
      <c r="B154" s="15">
        <v>76174437</v>
      </c>
      <c r="C154" s="15">
        <v>38745</v>
      </c>
      <c r="D154" s="15">
        <v>438521</v>
      </c>
      <c r="E154" s="15">
        <v>46344</v>
      </c>
      <c r="F154" s="15">
        <v>2292445</v>
      </c>
      <c r="G154" s="15">
        <v>744821</v>
      </c>
      <c r="H154" s="23">
        <f>G154/F154</f>
        <v>0.32490245131289952</v>
      </c>
      <c r="I154" s="15">
        <v>3355954</v>
      </c>
      <c r="J154" s="15">
        <v>2901434</v>
      </c>
      <c r="K154" s="15">
        <v>14623986</v>
      </c>
      <c r="L154" s="15">
        <v>663580</v>
      </c>
      <c r="M154" s="19">
        <v>5327060</v>
      </c>
      <c r="N154" s="15">
        <v>5081011</v>
      </c>
      <c r="O154" s="20">
        <f t="shared" ref="O154:O217" si="3">N154/M154</f>
        <v>0.95381148325718124</v>
      </c>
      <c r="P154" s="21">
        <v>7432443</v>
      </c>
      <c r="Q154" s="15">
        <v>9247164</v>
      </c>
      <c r="R154" s="23">
        <f>Q154/P154</f>
        <v>1.2441621146640478</v>
      </c>
      <c r="S154" s="15">
        <v>264</v>
      </c>
      <c r="T154" s="15">
        <v>5973191</v>
      </c>
      <c r="U154" s="15">
        <v>1183863</v>
      </c>
      <c r="V154" s="15">
        <v>29924741</v>
      </c>
      <c r="W154" s="15">
        <v>4360726</v>
      </c>
      <c r="X154" s="15">
        <v>393</v>
      </c>
      <c r="Y154" s="2">
        <v>48</v>
      </c>
      <c r="Z154" s="80">
        <f>Y154/X154</f>
        <v>0.12213740458015267</v>
      </c>
      <c r="AA154" s="6">
        <v>11384254</v>
      </c>
      <c r="AB154" s="15">
        <v>7729782</v>
      </c>
      <c r="AC154" s="23">
        <f>AB154/AA154</f>
        <v>0.67898889114736893</v>
      </c>
      <c r="AD154" s="15">
        <v>56621</v>
      </c>
      <c r="AE154" s="18">
        <v>327672</v>
      </c>
      <c r="AF154" s="8">
        <f t="shared" si="2"/>
        <v>162872905</v>
      </c>
    </row>
    <row r="155" spans="1:32" x14ac:dyDescent="0.15">
      <c r="A155" s="14">
        <v>41698</v>
      </c>
      <c r="B155" s="15">
        <v>55413465</v>
      </c>
      <c r="C155" s="15">
        <v>29520</v>
      </c>
      <c r="D155" s="15">
        <v>358296</v>
      </c>
      <c r="E155" s="15">
        <v>36840</v>
      </c>
      <c r="F155" s="15">
        <v>1245289</v>
      </c>
      <c r="G155" s="15">
        <v>727716</v>
      </c>
      <c r="H155" s="23">
        <f t="shared" ref="H155:H218" si="4">G155/F155</f>
        <v>0.58437519322823861</v>
      </c>
      <c r="I155" s="15">
        <v>2633219</v>
      </c>
      <c r="J155" s="15">
        <v>2077503</v>
      </c>
      <c r="K155" s="15">
        <v>10222327</v>
      </c>
      <c r="L155" s="15">
        <v>456147</v>
      </c>
      <c r="M155" s="19">
        <v>5051184</v>
      </c>
      <c r="N155" s="15">
        <v>3788502</v>
      </c>
      <c r="O155" s="20">
        <f t="shared" si="3"/>
        <v>0.75002256896600872</v>
      </c>
      <c r="P155" s="21">
        <v>7834443</v>
      </c>
      <c r="Q155" s="15">
        <v>7238340</v>
      </c>
      <c r="R155" s="23">
        <f t="shared" ref="R155:R218" si="5">Q155/P155</f>
        <v>0.92391252320043682</v>
      </c>
      <c r="S155" s="15">
        <v>192</v>
      </c>
      <c r="T155" s="15">
        <v>4829887</v>
      </c>
      <c r="U155" s="15">
        <v>867489</v>
      </c>
      <c r="V155" s="15">
        <v>23305088</v>
      </c>
      <c r="W155" s="15">
        <v>3164166</v>
      </c>
      <c r="X155" s="15">
        <v>443</v>
      </c>
      <c r="Y155" s="2">
        <v>108</v>
      </c>
      <c r="Z155" s="80">
        <f t="shared" ref="Z155:Z218" si="6">Y155/X155</f>
        <v>0.24379232505643342</v>
      </c>
      <c r="AA155" s="6">
        <v>12621206</v>
      </c>
      <c r="AB155" s="15">
        <v>6547196</v>
      </c>
      <c r="AC155" s="23">
        <f t="shared" ref="AC155:AC218" si="7">AB155/AA155</f>
        <v>0.51874567295708507</v>
      </c>
      <c r="AD155" s="15">
        <v>42792</v>
      </c>
      <c r="AE155" s="18">
        <v>215748</v>
      </c>
      <c r="AF155" s="8">
        <f t="shared" si="2"/>
        <v>121954541</v>
      </c>
    </row>
    <row r="156" spans="1:32" x14ac:dyDescent="0.15">
      <c r="A156" s="14">
        <v>41729</v>
      </c>
      <c r="B156" s="15">
        <v>71215121</v>
      </c>
      <c r="C156" s="15">
        <v>36528</v>
      </c>
      <c r="D156" s="15">
        <v>465838</v>
      </c>
      <c r="E156" s="15">
        <v>45492</v>
      </c>
      <c r="F156" s="15">
        <v>-192313</v>
      </c>
      <c r="G156" s="15">
        <v>793162</v>
      </c>
      <c r="H156" s="23">
        <f t="shared" si="4"/>
        <v>-4.1243285685315083</v>
      </c>
      <c r="I156" s="15">
        <v>3280725</v>
      </c>
      <c r="J156" s="15">
        <v>2693833</v>
      </c>
      <c r="K156" s="15">
        <v>12829827</v>
      </c>
      <c r="L156" s="15">
        <v>572703</v>
      </c>
      <c r="M156" s="19">
        <v>5584841</v>
      </c>
      <c r="N156" s="15">
        <v>4923341</v>
      </c>
      <c r="O156" s="20">
        <f t="shared" si="3"/>
        <v>0.88155437191497488</v>
      </c>
      <c r="P156" s="21">
        <v>8937351</v>
      </c>
      <c r="Q156" s="15">
        <v>9247164</v>
      </c>
      <c r="R156" s="23">
        <f t="shared" si="5"/>
        <v>1.0346649695194918</v>
      </c>
      <c r="S156" s="15">
        <v>144</v>
      </c>
      <c r="T156" s="15">
        <v>6115691</v>
      </c>
      <c r="U156" s="15">
        <v>1072177</v>
      </c>
      <c r="V156" s="15">
        <v>30344139</v>
      </c>
      <c r="W156" s="15">
        <v>3970489</v>
      </c>
      <c r="X156" s="15">
        <v>565</v>
      </c>
      <c r="Y156" s="2">
        <v>132</v>
      </c>
      <c r="Z156" s="80">
        <f t="shared" si="6"/>
        <v>0.23362831858407079</v>
      </c>
      <c r="AA156" s="6">
        <v>11705605</v>
      </c>
      <c r="AB156" s="15">
        <v>8606856</v>
      </c>
      <c r="AC156" s="23">
        <f t="shared" si="7"/>
        <v>0.73527647652556194</v>
      </c>
      <c r="AD156" s="15">
        <v>56687</v>
      </c>
      <c r="AE156" s="18">
        <v>327672</v>
      </c>
      <c r="AF156" s="8">
        <f t="shared" si="2"/>
        <v>156597721</v>
      </c>
    </row>
    <row r="157" spans="1:32" x14ac:dyDescent="0.15">
      <c r="A157" s="14">
        <v>41759</v>
      </c>
      <c r="B157" s="15">
        <v>83241874</v>
      </c>
      <c r="C157" s="15">
        <v>41172</v>
      </c>
      <c r="D157" s="15">
        <v>562928</v>
      </c>
      <c r="E157" s="15">
        <v>48883</v>
      </c>
      <c r="F157" s="15">
        <v>1729974</v>
      </c>
      <c r="G157" s="15">
        <v>997860</v>
      </c>
      <c r="H157" s="23">
        <f t="shared" si="4"/>
        <v>0.57680635662732505</v>
      </c>
      <c r="I157" s="15">
        <v>3555131</v>
      </c>
      <c r="J157" s="15">
        <v>3139149</v>
      </c>
      <c r="K157" s="15">
        <v>15013509</v>
      </c>
      <c r="L157" s="15">
        <v>639208</v>
      </c>
      <c r="M157" s="19">
        <v>5811983</v>
      </c>
      <c r="N157" s="15">
        <v>5812838</v>
      </c>
      <c r="O157" s="20">
        <f t="shared" si="3"/>
        <v>1.000147109859062</v>
      </c>
      <c r="P157" s="21">
        <v>9997071</v>
      </c>
      <c r="Q157" s="15">
        <v>9476160</v>
      </c>
      <c r="R157" s="23">
        <f t="shared" si="5"/>
        <v>0.94789363804658389</v>
      </c>
      <c r="S157" s="15">
        <v>144</v>
      </c>
      <c r="T157" s="15">
        <v>7015769</v>
      </c>
      <c r="U157" s="15">
        <v>1248511</v>
      </c>
      <c r="V157" s="15">
        <v>36058310</v>
      </c>
      <c r="W157" s="15">
        <v>4602106</v>
      </c>
      <c r="X157" s="15">
        <v>591</v>
      </c>
      <c r="Y157" s="2">
        <v>60</v>
      </c>
      <c r="Z157" s="80">
        <f t="shared" si="6"/>
        <v>0.10152284263959391</v>
      </c>
      <c r="AA157" s="6">
        <v>14059938</v>
      </c>
      <c r="AB157" s="15">
        <v>9166923</v>
      </c>
      <c r="AC157" s="23">
        <f t="shared" si="7"/>
        <v>0.6519888636777772</v>
      </c>
      <c r="AD157" s="15">
        <v>55256</v>
      </c>
      <c r="AE157" s="18">
        <v>335508</v>
      </c>
      <c r="AF157" s="8">
        <f t="shared" si="2"/>
        <v>181011299</v>
      </c>
    </row>
    <row r="158" spans="1:32" x14ac:dyDescent="0.15">
      <c r="A158" s="14">
        <v>41790</v>
      </c>
      <c r="B158" s="15">
        <v>94573374</v>
      </c>
      <c r="C158" s="15">
        <v>44760</v>
      </c>
      <c r="D158" s="15">
        <v>614465</v>
      </c>
      <c r="E158" s="15">
        <v>52812</v>
      </c>
      <c r="F158" s="15">
        <v>2001661</v>
      </c>
      <c r="G158" s="15">
        <v>1294905</v>
      </c>
      <c r="H158" s="23">
        <f t="shared" si="4"/>
        <v>0.64691523689575803</v>
      </c>
      <c r="I158" s="15">
        <v>3950331</v>
      </c>
      <c r="J158" s="15">
        <v>3357216</v>
      </c>
      <c r="K158" s="15">
        <v>16924391</v>
      </c>
      <c r="L158" s="15">
        <v>695126</v>
      </c>
      <c r="M158" s="19">
        <v>5553542</v>
      </c>
      <c r="N158" s="15">
        <v>6252047</v>
      </c>
      <c r="O158" s="20">
        <f t="shared" si="3"/>
        <v>1.1257764864297415</v>
      </c>
      <c r="P158" s="21">
        <v>10509702</v>
      </c>
      <c r="Q158" s="15">
        <v>9487332</v>
      </c>
      <c r="R158" s="23">
        <f t="shared" si="5"/>
        <v>0.90272131407722123</v>
      </c>
      <c r="S158" s="15">
        <v>300</v>
      </c>
      <c r="T158" s="15">
        <v>7789054</v>
      </c>
      <c r="U158" s="15">
        <v>1308189</v>
      </c>
      <c r="V158" s="15">
        <v>41818494</v>
      </c>
      <c r="W158" s="15">
        <v>5097198</v>
      </c>
      <c r="X158" s="15">
        <v>546</v>
      </c>
      <c r="Y158" s="2">
        <v>132</v>
      </c>
      <c r="Z158" s="80">
        <f t="shared" si="6"/>
        <v>0.24175824175824176</v>
      </c>
      <c r="AA158" s="6">
        <v>12193251</v>
      </c>
      <c r="AB158" s="15">
        <v>10143846</v>
      </c>
      <c r="AC158" s="23">
        <f t="shared" si="7"/>
        <v>0.83192300396342211</v>
      </c>
      <c r="AD158" s="15">
        <v>65441</v>
      </c>
      <c r="AE158" s="18">
        <v>381984</v>
      </c>
      <c r="AF158" s="8">
        <f t="shared" si="2"/>
        <v>203851397</v>
      </c>
    </row>
    <row r="159" spans="1:32" x14ac:dyDescent="0.15">
      <c r="A159" s="14">
        <v>41820</v>
      </c>
      <c r="B159" s="15">
        <v>83492555</v>
      </c>
      <c r="C159" s="15">
        <v>39480</v>
      </c>
      <c r="D159" s="15">
        <v>533763</v>
      </c>
      <c r="E159" s="15">
        <v>45582</v>
      </c>
      <c r="F159" s="15">
        <v>2703435</v>
      </c>
      <c r="G159" s="15">
        <v>1222846</v>
      </c>
      <c r="H159" s="23">
        <f t="shared" si="4"/>
        <v>0.45233046106157537</v>
      </c>
      <c r="I159" s="15">
        <v>3393114</v>
      </c>
      <c r="J159" s="15">
        <v>2830662</v>
      </c>
      <c r="K159" s="15">
        <v>15479218</v>
      </c>
      <c r="L159" s="15">
        <v>585912</v>
      </c>
      <c r="M159" s="19">
        <v>5460590</v>
      </c>
      <c r="N159" s="15">
        <v>5260015</v>
      </c>
      <c r="O159" s="20">
        <f t="shared" si="3"/>
        <v>0.96326862115632195</v>
      </c>
      <c r="P159" s="21">
        <v>10755795</v>
      </c>
      <c r="Q159" s="15">
        <v>8997576</v>
      </c>
      <c r="R159" s="23">
        <f t="shared" si="5"/>
        <v>0.83653286437683128</v>
      </c>
      <c r="S159" s="15">
        <v>216</v>
      </c>
      <c r="T159" s="15">
        <v>6690295</v>
      </c>
      <c r="U159" s="15">
        <v>1083051</v>
      </c>
      <c r="V159" s="15">
        <v>37899833</v>
      </c>
      <c r="W159" s="15">
        <v>4357092</v>
      </c>
      <c r="X159" s="15">
        <v>547</v>
      </c>
      <c r="Y159" s="2">
        <v>108</v>
      </c>
      <c r="Z159" s="80">
        <f t="shared" si="6"/>
        <v>0.19744058500914077</v>
      </c>
      <c r="AA159" s="6">
        <v>11356274</v>
      </c>
      <c r="AB159" s="15">
        <v>8985283</v>
      </c>
      <c r="AC159" s="23">
        <f t="shared" si="7"/>
        <v>0.79121752433940917</v>
      </c>
      <c r="AD159" s="15">
        <v>64344</v>
      </c>
      <c r="AE159" s="18">
        <v>320052</v>
      </c>
      <c r="AF159" s="8">
        <f t="shared" si="2"/>
        <v>181280997</v>
      </c>
    </row>
    <row r="160" spans="1:32" x14ac:dyDescent="0.15">
      <c r="A160" s="14">
        <v>41851</v>
      </c>
      <c r="B160" s="15">
        <v>102739915</v>
      </c>
      <c r="C160" s="15">
        <v>45660</v>
      </c>
      <c r="D160" s="15">
        <v>622313</v>
      </c>
      <c r="E160" s="15">
        <v>47112</v>
      </c>
      <c r="F160" s="15">
        <v>1139832</v>
      </c>
      <c r="G160" s="15">
        <v>1214801</v>
      </c>
      <c r="H160" s="23">
        <f t="shared" si="4"/>
        <v>1.065771973413626</v>
      </c>
      <c r="I160" s="15">
        <v>3387264</v>
      </c>
      <c r="J160" s="15">
        <v>3089475</v>
      </c>
      <c r="K160" s="15">
        <v>18764176</v>
      </c>
      <c r="L160" s="15">
        <v>681778</v>
      </c>
      <c r="M160" s="19">
        <v>5245318</v>
      </c>
      <c r="N160" s="15">
        <v>5633045</v>
      </c>
      <c r="O160" s="20">
        <f t="shared" si="3"/>
        <v>1.0739186832905079</v>
      </c>
      <c r="P160" s="21">
        <v>10733103</v>
      </c>
      <c r="Q160" s="15">
        <v>10158384</v>
      </c>
      <c r="R160" s="23">
        <f t="shared" si="5"/>
        <v>0.94645360246705912</v>
      </c>
      <c r="S160" s="15">
        <v>362</v>
      </c>
      <c r="T160" s="15">
        <v>7389802</v>
      </c>
      <c r="U160" s="15">
        <v>1201095</v>
      </c>
      <c r="V160" s="15">
        <v>48769883</v>
      </c>
      <c r="W160" s="15">
        <v>4916927</v>
      </c>
      <c r="X160" s="15">
        <v>571</v>
      </c>
      <c r="Y160" s="2">
        <v>72</v>
      </c>
      <c r="Z160" s="80">
        <f t="shared" si="6"/>
        <v>0.12609457092819615</v>
      </c>
      <c r="AA160" s="6">
        <v>8238219</v>
      </c>
      <c r="AB160" s="15">
        <v>8826739</v>
      </c>
      <c r="AC160" s="23">
        <f t="shared" si="7"/>
        <v>1.0714377707123348</v>
      </c>
      <c r="AD160" s="15">
        <v>76728</v>
      </c>
      <c r="AE160" s="18">
        <v>403260</v>
      </c>
      <c r="AF160" s="8">
        <f t="shared" si="2"/>
        <v>217968791</v>
      </c>
    </row>
    <row r="161" spans="1:32" x14ac:dyDescent="0.15">
      <c r="A161" s="14">
        <v>41882</v>
      </c>
      <c r="B161" s="15">
        <v>88867911</v>
      </c>
      <c r="C161" s="15">
        <v>39696</v>
      </c>
      <c r="D161" s="15">
        <v>531292</v>
      </c>
      <c r="E161" s="15">
        <v>39663</v>
      </c>
      <c r="F161" s="15">
        <v>1842212</v>
      </c>
      <c r="G161" s="15">
        <v>796319</v>
      </c>
      <c r="H161" s="23">
        <f t="shared" si="4"/>
        <v>0.43226241062375015</v>
      </c>
      <c r="I161" s="15">
        <v>2682310</v>
      </c>
      <c r="J161" s="15">
        <v>2534710</v>
      </c>
      <c r="K161" s="15">
        <v>16229491</v>
      </c>
      <c r="L161" s="15">
        <v>583826</v>
      </c>
      <c r="M161" s="19">
        <v>5314410</v>
      </c>
      <c r="N161" s="15">
        <v>4635938</v>
      </c>
      <c r="O161" s="20">
        <f t="shared" si="3"/>
        <v>0.87233352338265202</v>
      </c>
      <c r="P161" s="21">
        <v>9579900</v>
      </c>
      <c r="Q161" s="15">
        <v>8858316</v>
      </c>
      <c r="R161" s="23">
        <f t="shared" si="5"/>
        <v>0.92467729308239122</v>
      </c>
      <c r="S161" s="15">
        <v>156</v>
      </c>
      <c r="T161" s="15">
        <v>6252734</v>
      </c>
      <c r="U161" s="15">
        <v>1000172</v>
      </c>
      <c r="V161" s="15">
        <v>44743611</v>
      </c>
      <c r="W161" s="15">
        <v>4162285</v>
      </c>
      <c r="X161" s="15">
        <v>387</v>
      </c>
      <c r="Y161" s="2">
        <v>132</v>
      </c>
      <c r="Z161" s="80">
        <f t="shared" si="6"/>
        <v>0.34108527131782945</v>
      </c>
      <c r="AA161" s="6">
        <v>13522489</v>
      </c>
      <c r="AB161" s="15">
        <v>6432990</v>
      </c>
      <c r="AC161" s="23">
        <f t="shared" si="7"/>
        <v>0.4757252899225875</v>
      </c>
      <c r="AD161" s="15">
        <v>67650</v>
      </c>
      <c r="AE161" s="18">
        <v>306948</v>
      </c>
      <c r="AF161" s="8">
        <f t="shared" si="2"/>
        <v>188766150</v>
      </c>
    </row>
    <row r="162" spans="1:32" x14ac:dyDescent="0.15">
      <c r="A162" s="14">
        <v>41912</v>
      </c>
      <c r="B162" s="15">
        <v>89107028</v>
      </c>
      <c r="C162" s="15">
        <v>40657</v>
      </c>
      <c r="D162" s="15">
        <v>522301</v>
      </c>
      <c r="E162" s="15">
        <v>42252</v>
      </c>
      <c r="F162" s="15">
        <v>1779177</v>
      </c>
      <c r="G162" s="15">
        <v>862508</v>
      </c>
      <c r="H162" s="23">
        <f t="shared" si="4"/>
        <v>0.48477919847210255</v>
      </c>
      <c r="I162" s="15">
        <v>2939446</v>
      </c>
      <c r="J162" s="15">
        <v>2644418</v>
      </c>
      <c r="K162" s="15">
        <v>16835525</v>
      </c>
      <c r="L162" s="15">
        <v>619115</v>
      </c>
      <c r="M162" s="19">
        <v>5672256</v>
      </c>
      <c r="N162" s="15">
        <v>5015265</v>
      </c>
      <c r="O162" s="20">
        <f t="shared" si="3"/>
        <v>0.88417465643299598</v>
      </c>
      <c r="P162" s="21">
        <v>9650625</v>
      </c>
      <c r="Q162" s="15">
        <v>8504160</v>
      </c>
      <c r="R162" s="23">
        <f t="shared" si="5"/>
        <v>0.88120303089178165</v>
      </c>
      <c r="S162" s="15">
        <v>880</v>
      </c>
      <c r="T162" s="15">
        <v>6778985</v>
      </c>
      <c r="U162" s="15">
        <v>1024036</v>
      </c>
      <c r="V162" s="15">
        <v>43707797</v>
      </c>
      <c r="W162" s="15">
        <v>4288576</v>
      </c>
      <c r="X162" s="15">
        <v>400</v>
      </c>
      <c r="Y162" s="2">
        <v>134</v>
      </c>
      <c r="Z162" s="80">
        <f t="shared" si="6"/>
        <v>0.33500000000000002</v>
      </c>
      <c r="AA162" s="6">
        <v>12172813</v>
      </c>
      <c r="AB162" s="15">
        <v>7458498</v>
      </c>
      <c r="AC162" s="23">
        <f t="shared" si="7"/>
        <v>0.61271770132343284</v>
      </c>
      <c r="AD162" s="15">
        <v>62223</v>
      </c>
      <c r="AE162" s="18">
        <v>303516</v>
      </c>
      <c r="AF162" s="8">
        <f t="shared" si="2"/>
        <v>190757320</v>
      </c>
    </row>
    <row r="163" spans="1:32" x14ac:dyDescent="0.15">
      <c r="A163" s="14">
        <v>41943</v>
      </c>
      <c r="B163" s="15">
        <v>85112976</v>
      </c>
      <c r="C163" s="15">
        <v>40562</v>
      </c>
      <c r="D163" s="15">
        <v>507878</v>
      </c>
      <c r="E163" s="15">
        <v>48675</v>
      </c>
      <c r="F163" s="15">
        <v>1920185</v>
      </c>
      <c r="G163" s="15">
        <v>1249077</v>
      </c>
      <c r="H163" s="23">
        <f t="shared" si="4"/>
        <v>0.65049825928230876</v>
      </c>
      <c r="I163" s="15">
        <v>3363034</v>
      </c>
      <c r="J163" s="15">
        <v>2655904</v>
      </c>
      <c r="K163" s="15">
        <v>16054849</v>
      </c>
      <c r="L163" s="15">
        <v>637252</v>
      </c>
      <c r="M163" s="19">
        <v>6315827</v>
      </c>
      <c r="N163" s="15">
        <v>5111996</v>
      </c>
      <c r="O163" s="20">
        <f t="shared" si="3"/>
        <v>0.80939455751400413</v>
      </c>
      <c r="P163" s="21">
        <v>8926542</v>
      </c>
      <c r="Q163" s="15">
        <v>9500532</v>
      </c>
      <c r="R163" s="23">
        <f t="shared" si="5"/>
        <v>1.064301495472715</v>
      </c>
      <c r="S163" s="15">
        <v>148</v>
      </c>
      <c r="T163" s="15">
        <v>6980889</v>
      </c>
      <c r="U163" s="15">
        <v>1017057</v>
      </c>
      <c r="V163" s="15">
        <v>40610742</v>
      </c>
      <c r="W163" s="15">
        <v>4271713</v>
      </c>
      <c r="X163" s="15">
        <v>458</v>
      </c>
      <c r="Y163" s="2">
        <v>72</v>
      </c>
      <c r="Z163" s="80">
        <f t="shared" si="6"/>
        <v>0.15720524017467249</v>
      </c>
      <c r="AA163" s="6">
        <v>11654505</v>
      </c>
      <c r="AB163" s="15">
        <v>8617946</v>
      </c>
      <c r="AC163" s="23">
        <f t="shared" si="7"/>
        <v>0.73945191151404543</v>
      </c>
      <c r="AD163" s="15">
        <v>62993</v>
      </c>
      <c r="AE163" s="18">
        <v>354348</v>
      </c>
      <c r="AF163" s="8">
        <f t="shared" si="2"/>
        <v>186198643</v>
      </c>
    </row>
    <row r="164" spans="1:32" x14ac:dyDescent="0.15">
      <c r="A164" s="14">
        <v>41973</v>
      </c>
      <c r="B164" s="15">
        <v>59628200</v>
      </c>
      <c r="C164" s="15">
        <v>34188</v>
      </c>
      <c r="D164" s="15">
        <v>379333</v>
      </c>
      <c r="E164" s="15">
        <v>39360</v>
      </c>
      <c r="F164" s="15">
        <v>1622559</v>
      </c>
      <c r="G164" s="15">
        <v>900177</v>
      </c>
      <c r="H164" s="23">
        <f t="shared" si="4"/>
        <v>0.55478845453385672</v>
      </c>
      <c r="I164" s="15">
        <v>2643414</v>
      </c>
      <c r="J164" s="15">
        <v>1997818</v>
      </c>
      <c r="K164" s="15">
        <v>11428401</v>
      </c>
      <c r="L164" s="15">
        <v>470458</v>
      </c>
      <c r="M164" s="19">
        <v>5585245</v>
      </c>
      <c r="N164" s="15">
        <v>3821148</v>
      </c>
      <c r="O164" s="20">
        <f t="shared" si="3"/>
        <v>0.6841504714654415</v>
      </c>
      <c r="P164" s="21">
        <v>7495425</v>
      </c>
      <c r="Q164" s="15">
        <v>6617400</v>
      </c>
      <c r="R164" s="23">
        <f t="shared" si="5"/>
        <v>0.88285854371166417</v>
      </c>
      <c r="S164" s="15">
        <v>494</v>
      </c>
      <c r="T164" s="15">
        <v>5259617</v>
      </c>
      <c r="U164" s="15">
        <v>762436</v>
      </c>
      <c r="V164" s="15">
        <v>27237737</v>
      </c>
      <c r="W164" s="15">
        <v>3204923</v>
      </c>
      <c r="X164" s="15">
        <v>332</v>
      </c>
      <c r="Y164" s="2">
        <v>72</v>
      </c>
      <c r="Z164" s="80">
        <f t="shared" si="6"/>
        <v>0.21686746987951808</v>
      </c>
      <c r="AA164" s="6">
        <v>11664371</v>
      </c>
      <c r="AB164" s="15">
        <v>6456775</v>
      </c>
      <c r="AC164" s="23">
        <f t="shared" si="7"/>
        <v>0.55354677933340768</v>
      </c>
      <c r="AD164" s="15">
        <v>47086</v>
      </c>
      <c r="AE164" s="18">
        <v>203724</v>
      </c>
      <c r="AF164" s="8">
        <f t="shared" si="2"/>
        <v>131132761</v>
      </c>
    </row>
    <row r="165" spans="1:32" x14ac:dyDescent="0.15">
      <c r="A165" s="14">
        <v>42004</v>
      </c>
      <c r="B165" s="15">
        <v>61841536</v>
      </c>
      <c r="C165" s="15">
        <v>33120</v>
      </c>
      <c r="D165" s="15">
        <v>358437</v>
      </c>
      <c r="E165" s="15">
        <v>38844</v>
      </c>
      <c r="F165" s="15">
        <v>1455541</v>
      </c>
      <c r="G165" s="15">
        <v>996735</v>
      </c>
      <c r="H165" s="23">
        <f t="shared" si="4"/>
        <v>0.68478661885855496</v>
      </c>
      <c r="I165" s="15">
        <v>2934822</v>
      </c>
      <c r="J165" s="15">
        <v>2238857</v>
      </c>
      <c r="K165" s="15">
        <v>12282230</v>
      </c>
      <c r="L165" s="15">
        <v>520027</v>
      </c>
      <c r="M165" s="19">
        <v>6330430</v>
      </c>
      <c r="N165" s="15">
        <v>4130142</v>
      </c>
      <c r="O165" s="20">
        <f t="shared" si="3"/>
        <v>0.65242677037736774</v>
      </c>
      <c r="P165" s="21">
        <v>9418650</v>
      </c>
      <c r="Q165" s="15">
        <v>7304184</v>
      </c>
      <c r="R165" s="23">
        <f t="shared" si="5"/>
        <v>0.77550222165596983</v>
      </c>
      <c r="S165" s="15">
        <v>516</v>
      </c>
      <c r="T165" s="15">
        <v>5656831</v>
      </c>
      <c r="U165" s="15">
        <v>819202</v>
      </c>
      <c r="V165" s="15">
        <v>27510577</v>
      </c>
      <c r="W165" s="15">
        <v>3414779</v>
      </c>
      <c r="X165" s="15">
        <v>522</v>
      </c>
      <c r="Y165" s="2">
        <v>28</v>
      </c>
      <c r="Z165" s="80">
        <f t="shared" si="6"/>
        <v>5.3639846743295021E-2</v>
      </c>
      <c r="AA165" s="6">
        <v>13790169</v>
      </c>
      <c r="AB165" s="15">
        <v>7140375</v>
      </c>
      <c r="AC165" s="23">
        <f t="shared" si="7"/>
        <v>0.51778734546327898</v>
      </c>
      <c r="AD165" s="15">
        <v>48201</v>
      </c>
      <c r="AE165" s="18">
        <v>261708</v>
      </c>
      <c r="AF165" s="8">
        <f t="shared" si="2"/>
        <v>137531151</v>
      </c>
    </row>
    <row r="166" spans="1:32" x14ac:dyDescent="0.15">
      <c r="A166" s="14">
        <v>42035</v>
      </c>
      <c r="B166" s="15">
        <v>71770888</v>
      </c>
      <c r="C166" s="15">
        <v>39121</v>
      </c>
      <c r="D166" s="15">
        <v>367956</v>
      </c>
      <c r="E166" s="15">
        <v>40056</v>
      </c>
      <c r="F166" s="15">
        <v>917875</v>
      </c>
      <c r="G166" s="15">
        <v>774844</v>
      </c>
      <c r="H166" s="23">
        <f t="shared" si="4"/>
        <v>0.84417159199237368</v>
      </c>
      <c r="I166" s="15">
        <v>3144127</v>
      </c>
      <c r="J166" s="15">
        <v>2599844</v>
      </c>
      <c r="K166" s="15">
        <v>14207539</v>
      </c>
      <c r="L166" s="15">
        <v>618415</v>
      </c>
      <c r="M166" s="19">
        <v>5404469</v>
      </c>
      <c r="N166" s="15">
        <v>4711826</v>
      </c>
      <c r="O166" s="20">
        <f t="shared" si="3"/>
        <v>0.87183884300196746</v>
      </c>
      <c r="P166" s="21">
        <v>6652245</v>
      </c>
      <c r="Q166" s="15">
        <v>7444872</v>
      </c>
      <c r="R166" s="23">
        <f t="shared" si="5"/>
        <v>1.1191518051424745</v>
      </c>
      <c r="S166" s="15">
        <v>301</v>
      </c>
      <c r="T166" s="15">
        <v>5969747</v>
      </c>
      <c r="U166" s="15">
        <v>1029100</v>
      </c>
      <c r="V166" s="15">
        <v>29264175</v>
      </c>
      <c r="W166" s="15">
        <v>4164695</v>
      </c>
      <c r="X166" s="15">
        <v>421</v>
      </c>
      <c r="Y166" s="2">
        <v>132</v>
      </c>
      <c r="Z166" s="80">
        <f t="shared" si="6"/>
        <v>0.31353919239904987</v>
      </c>
      <c r="AA166" s="6">
        <v>10997841</v>
      </c>
      <c r="AB166" s="15">
        <v>7097295</v>
      </c>
      <c r="AC166" s="23">
        <f t="shared" si="7"/>
        <v>0.64533529808259638</v>
      </c>
      <c r="AD166" s="15">
        <v>48471</v>
      </c>
      <c r="AE166" s="18">
        <v>305520</v>
      </c>
      <c r="AF166" s="8">
        <f t="shared" si="2"/>
        <v>153598924</v>
      </c>
    </row>
    <row r="167" spans="1:32" x14ac:dyDescent="0.15">
      <c r="A167" s="14">
        <v>42063</v>
      </c>
      <c r="B167" s="15">
        <v>57518003</v>
      </c>
      <c r="C167" s="15">
        <v>32964</v>
      </c>
      <c r="D167" s="15">
        <v>376231</v>
      </c>
      <c r="E167" s="15">
        <v>42772</v>
      </c>
      <c r="F167" s="15">
        <v>590728</v>
      </c>
      <c r="G167" s="15">
        <v>822484</v>
      </c>
      <c r="H167" s="23">
        <f t="shared" si="4"/>
        <v>1.3923226933546404</v>
      </c>
      <c r="I167" s="15">
        <v>2692416</v>
      </c>
      <c r="J167" s="15">
        <v>2135333</v>
      </c>
      <c r="K167" s="15">
        <v>11141967</v>
      </c>
      <c r="L167" s="15">
        <v>484687</v>
      </c>
      <c r="M167" s="19">
        <v>5285903</v>
      </c>
      <c r="N167" s="15">
        <v>3969840</v>
      </c>
      <c r="O167" s="20">
        <f t="shared" si="3"/>
        <v>0.75102399722431534</v>
      </c>
      <c r="P167" s="21">
        <v>7099983</v>
      </c>
      <c r="Q167" s="15">
        <v>6366972</v>
      </c>
      <c r="R167" s="23">
        <f t="shared" si="5"/>
        <v>0.89675876688718836</v>
      </c>
      <c r="S167" s="15">
        <v>385</v>
      </c>
      <c r="T167" s="15">
        <v>5305402</v>
      </c>
      <c r="U167" s="15">
        <v>823403</v>
      </c>
      <c r="V167" s="15">
        <v>25431972</v>
      </c>
      <c r="W167" s="15">
        <v>3385654</v>
      </c>
      <c r="X167" s="15">
        <v>504</v>
      </c>
      <c r="Z167" s="80">
        <f t="shared" si="6"/>
        <v>0</v>
      </c>
      <c r="AA167" s="6">
        <v>12396168</v>
      </c>
      <c r="AB167" s="15">
        <v>6655254</v>
      </c>
      <c r="AC167" s="23">
        <f t="shared" si="7"/>
        <v>0.53687994547992568</v>
      </c>
      <c r="AD167" s="15">
        <v>45828</v>
      </c>
      <c r="AE167" s="18">
        <v>231084</v>
      </c>
      <c r="AF167" s="8">
        <f t="shared" si="2"/>
        <v>127462651</v>
      </c>
    </row>
    <row r="168" spans="1:32" x14ac:dyDescent="0.15">
      <c r="A168" s="14">
        <v>42094</v>
      </c>
      <c r="B168" s="15">
        <v>78335425</v>
      </c>
      <c r="C168" s="15">
        <v>38652</v>
      </c>
      <c r="D168" s="15">
        <v>489431</v>
      </c>
      <c r="E168" s="15">
        <v>39336</v>
      </c>
      <c r="F168" s="15">
        <v>940692</v>
      </c>
      <c r="G168" s="15">
        <v>815589</v>
      </c>
      <c r="H168" s="23">
        <f t="shared" si="4"/>
        <v>0.86700960569453123</v>
      </c>
      <c r="I168" s="15">
        <v>3537475</v>
      </c>
      <c r="J168" s="15">
        <v>2853340</v>
      </c>
      <c r="K168" s="15">
        <v>14598872</v>
      </c>
      <c r="L168" s="15">
        <v>630854</v>
      </c>
      <c r="M168" s="19">
        <v>5511129</v>
      </c>
      <c r="N168" s="15">
        <v>5446831</v>
      </c>
      <c r="O168" s="20">
        <f t="shared" si="3"/>
        <v>0.98833306206405258</v>
      </c>
      <c r="P168" s="21">
        <v>9189441</v>
      </c>
      <c r="Q168" s="15">
        <v>7713588</v>
      </c>
      <c r="R168" s="23">
        <f t="shared" si="5"/>
        <v>0.83939686864522012</v>
      </c>
      <c r="S168" s="15">
        <v>382</v>
      </c>
      <c r="T168" s="15">
        <v>7269214</v>
      </c>
      <c r="U168" s="15">
        <v>1089269</v>
      </c>
      <c r="V168" s="15">
        <v>35245366</v>
      </c>
      <c r="W168" s="15">
        <v>4509571</v>
      </c>
      <c r="X168" s="15">
        <v>557</v>
      </c>
      <c r="Y168" s="2">
        <v>128</v>
      </c>
      <c r="Z168" s="80">
        <f t="shared" si="6"/>
        <v>0.22980251346499103</v>
      </c>
      <c r="AA168" s="6">
        <v>14601322</v>
      </c>
      <c r="AB168" s="15">
        <v>9428890</v>
      </c>
      <c r="AC168" s="23">
        <f t="shared" si="7"/>
        <v>0.64575591169073598</v>
      </c>
      <c r="AD168" s="15">
        <v>57269</v>
      </c>
      <c r="AE168" s="18">
        <v>284316</v>
      </c>
      <c r="AF168" s="8">
        <f t="shared" si="2"/>
        <v>172383798</v>
      </c>
    </row>
    <row r="169" spans="1:32" x14ac:dyDescent="0.15">
      <c r="A169" s="14">
        <v>42124</v>
      </c>
      <c r="B169" s="15">
        <v>88346581</v>
      </c>
      <c r="C169" s="15">
        <v>43800</v>
      </c>
      <c r="D169" s="15">
        <v>545735</v>
      </c>
      <c r="E169" s="15">
        <v>46793</v>
      </c>
      <c r="F169" s="15">
        <v>852230</v>
      </c>
      <c r="G169" s="15">
        <v>733377</v>
      </c>
      <c r="H169" s="23">
        <f t="shared" si="4"/>
        <v>0.8605388216795935</v>
      </c>
      <c r="I169" s="15">
        <v>3751042</v>
      </c>
      <c r="J169" s="15">
        <v>3135078</v>
      </c>
      <c r="K169" s="15">
        <v>16335455</v>
      </c>
      <c r="L169" s="15">
        <v>672923</v>
      </c>
      <c r="M169" s="19">
        <v>5920207</v>
      </c>
      <c r="N169" s="15">
        <v>6145619</v>
      </c>
      <c r="O169" s="20">
        <f t="shared" si="3"/>
        <v>1.0380750200119693</v>
      </c>
      <c r="P169" s="21">
        <v>8324781</v>
      </c>
      <c r="Q169" s="15">
        <v>8274612</v>
      </c>
      <c r="R169" s="23">
        <f t="shared" si="5"/>
        <v>0.99397353515966369</v>
      </c>
      <c r="S169" s="15">
        <v>411</v>
      </c>
      <c r="T169" s="15">
        <v>7852082</v>
      </c>
      <c r="U169" s="15">
        <v>1204520</v>
      </c>
      <c r="V169" s="15">
        <v>39772245</v>
      </c>
      <c r="W169" s="15">
        <v>4997189</v>
      </c>
      <c r="X169" s="15">
        <v>641</v>
      </c>
      <c r="Y169" s="2">
        <v>96</v>
      </c>
      <c r="Z169" s="80">
        <f t="shared" si="6"/>
        <v>0.14976599063962559</v>
      </c>
      <c r="AA169" s="6">
        <v>11735588</v>
      </c>
      <c r="AB169" s="15">
        <v>9736376</v>
      </c>
      <c r="AC169" s="23">
        <f t="shared" si="7"/>
        <v>0.8296453488312644</v>
      </c>
      <c r="AD169" s="15">
        <v>61487</v>
      </c>
      <c r="AE169" s="18">
        <v>330264</v>
      </c>
      <c r="AF169" s="8">
        <f t="shared" si="2"/>
        <v>191985685</v>
      </c>
    </row>
    <row r="170" spans="1:32" x14ac:dyDescent="0.15">
      <c r="A170" s="14">
        <v>42155</v>
      </c>
      <c r="B170" s="15">
        <v>85023907</v>
      </c>
      <c r="C170" s="15">
        <v>40156</v>
      </c>
      <c r="D170" s="15">
        <v>527170</v>
      </c>
      <c r="E170" s="15">
        <v>44629</v>
      </c>
      <c r="F170" s="15">
        <v>1198935</v>
      </c>
      <c r="G170" s="15">
        <v>738000</v>
      </c>
      <c r="H170" s="23">
        <f t="shared" si="4"/>
        <v>0.61554629733888822</v>
      </c>
      <c r="I170" s="15">
        <v>3616176</v>
      </c>
      <c r="J170" s="15">
        <v>2867053</v>
      </c>
      <c r="K170" s="15">
        <v>15366376</v>
      </c>
      <c r="L170" s="15">
        <v>607751</v>
      </c>
      <c r="M170" s="19">
        <v>5223818</v>
      </c>
      <c r="N170" s="15">
        <v>5466656</v>
      </c>
      <c r="O170" s="20">
        <f t="shared" si="3"/>
        <v>1.0464866884719184</v>
      </c>
      <c r="P170" s="21">
        <v>8709543</v>
      </c>
      <c r="Q170" s="15">
        <v>8377212</v>
      </c>
      <c r="R170" s="23">
        <f t="shared" si="5"/>
        <v>0.96184288888636293</v>
      </c>
      <c r="S170" s="15">
        <v>194</v>
      </c>
      <c r="T170" s="15">
        <v>7200981</v>
      </c>
      <c r="U170" s="15">
        <v>1068463</v>
      </c>
      <c r="V170" s="15">
        <v>38619679</v>
      </c>
      <c r="W170" s="15">
        <v>4581485</v>
      </c>
      <c r="X170" s="15">
        <v>480</v>
      </c>
      <c r="Y170" s="2">
        <v>24</v>
      </c>
      <c r="Z170" s="80">
        <f t="shared" si="6"/>
        <v>0.05</v>
      </c>
      <c r="AA170" s="6">
        <v>12293144</v>
      </c>
      <c r="AB170" s="15">
        <v>9312535</v>
      </c>
      <c r="AC170" s="23">
        <f t="shared" si="7"/>
        <v>0.75753891762758163</v>
      </c>
      <c r="AD170" s="15">
        <v>65961</v>
      </c>
      <c r="AE170" s="18">
        <v>326232</v>
      </c>
      <c r="AF170" s="8">
        <f t="shared" si="2"/>
        <v>183850640</v>
      </c>
    </row>
    <row r="171" spans="1:32" x14ac:dyDescent="0.15">
      <c r="A171" s="14">
        <v>42185</v>
      </c>
      <c r="B171" s="15">
        <v>90053633</v>
      </c>
      <c r="C171" s="15">
        <v>47212</v>
      </c>
      <c r="D171" s="15">
        <v>562799</v>
      </c>
      <c r="E171" s="15">
        <v>43141</v>
      </c>
      <c r="F171" s="15">
        <v>1487260</v>
      </c>
      <c r="G171" s="15">
        <v>707509</v>
      </c>
      <c r="H171" s="23">
        <f t="shared" si="4"/>
        <v>0.47571305622419752</v>
      </c>
      <c r="I171" s="15">
        <v>3694245</v>
      </c>
      <c r="J171" s="15">
        <v>2870179</v>
      </c>
      <c r="K171" s="15">
        <v>16754055</v>
      </c>
      <c r="L171" s="15">
        <v>625301</v>
      </c>
      <c r="M171" s="19">
        <v>5652454</v>
      </c>
      <c r="N171" s="15">
        <v>5574661</v>
      </c>
      <c r="O171" s="20">
        <f t="shared" si="3"/>
        <v>0.98623730507139018</v>
      </c>
      <c r="P171" s="21">
        <v>10409724</v>
      </c>
      <c r="Q171" s="15">
        <v>8229528</v>
      </c>
      <c r="R171" s="23">
        <f t="shared" si="5"/>
        <v>0.79056159414024807</v>
      </c>
      <c r="S171" s="15">
        <v>294</v>
      </c>
      <c r="T171" s="15">
        <v>7418494</v>
      </c>
      <c r="U171" s="15">
        <v>1058438</v>
      </c>
      <c r="V171" s="15">
        <v>43353034</v>
      </c>
      <c r="W171" s="15">
        <v>4520867</v>
      </c>
      <c r="X171" s="15">
        <v>636</v>
      </c>
      <c r="Y171" s="2">
        <v>72</v>
      </c>
      <c r="Z171" s="80">
        <f t="shared" si="6"/>
        <v>0.11320754716981132</v>
      </c>
      <c r="AA171" s="6">
        <v>12628434</v>
      </c>
      <c r="AB171" s="15">
        <v>9802879</v>
      </c>
      <c r="AC171" s="23">
        <f t="shared" si="7"/>
        <v>0.77625452213631552</v>
      </c>
      <c r="AD171" s="15">
        <v>65059</v>
      </c>
      <c r="AE171" s="18">
        <v>350352</v>
      </c>
      <c r="AF171" s="8">
        <f t="shared" si="2"/>
        <v>195731752</v>
      </c>
    </row>
    <row r="172" spans="1:32" x14ac:dyDescent="0.15">
      <c r="A172" s="14">
        <v>42216</v>
      </c>
      <c r="B172" s="15">
        <v>100158309</v>
      </c>
      <c r="C172" s="15">
        <v>44868</v>
      </c>
      <c r="D172" s="15">
        <v>567533</v>
      </c>
      <c r="E172" s="15">
        <v>39425</v>
      </c>
      <c r="F172" s="15">
        <v>342126</v>
      </c>
      <c r="G172" s="15">
        <v>593894</v>
      </c>
      <c r="H172" s="23">
        <f t="shared" si="4"/>
        <v>1.7358926243547699</v>
      </c>
      <c r="I172" s="15">
        <v>3378436</v>
      </c>
      <c r="J172" s="15">
        <v>2827467</v>
      </c>
      <c r="K172" s="15">
        <v>18237006</v>
      </c>
      <c r="L172" s="15">
        <v>660801</v>
      </c>
      <c r="M172" s="19">
        <v>5473411</v>
      </c>
      <c r="N172" s="15">
        <v>5465964</v>
      </c>
      <c r="O172" s="20">
        <f t="shared" si="3"/>
        <v>0.99863942247348136</v>
      </c>
      <c r="P172" s="21">
        <v>9181554</v>
      </c>
      <c r="Q172" s="15">
        <v>8714580</v>
      </c>
      <c r="R172" s="23">
        <f t="shared" si="5"/>
        <v>0.94913998218602214</v>
      </c>
      <c r="S172" s="15">
        <v>228</v>
      </c>
      <c r="T172" s="15">
        <v>7434976</v>
      </c>
      <c r="U172" s="15">
        <v>1069043</v>
      </c>
      <c r="V172" s="15">
        <v>50258468</v>
      </c>
      <c r="W172" s="15">
        <v>4731827</v>
      </c>
      <c r="X172" s="15">
        <v>653</v>
      </c>
      <c r="Y172" s="2">
        <v>60</v>
      </c>
      <c r="Z172" s="80">
        <f t="shared" si="6"/>
        <v>9.1883614088820828E-2</v>
      </c>
      <c r="AA172" s="6">
        <v>11639858</v>
      </c>
      <c r="AB172" s="15">
        <v>8567196</v>
      </c>
      <c r="AC172" s="23">
        <f t="shared" si="7"/>
        <v>0.73602238102904693</v>
      </c>
      <c r="AD172" s="15">
        <v>69177</v>
      </c>
      <c r="AE172" s="18">
        <v>388860</v>
      </c>
      <c r="AF172" s="8">
        <f t="shared" si="2"/>
        <v>213208118</v>
      </c>
    </row>
    <row r="173" spans="1:32" x14ac:dyDescent="0.15">
      <c r="A173" s="22">
        <v>42247</v>
      </c>
      <c r="B173" s="15">
        <v>93656707</v>
      </c>
      <c r="C173" s="15">
        <v>45578</v>
      </c>
      <c r="D173" s="15">
        <v>539290</v>
      </c>
      <c r="E173" s="15">
        <v>42456</v>
      </c>
      <c r="F173" s="15">
        <v>693941</v>
      </c>
      <c r="G173" s="15">
        <v>492148</v>
      </c>
      <c r="H173" s="23">
        <f t="shared" si="4"/>
        <v>0.70920726690021196</v>
      </c>
      <c r="I173" s="15">
        <v>3007115</v>
      </c>
      <c r="J173" s="15">
        <v>2582957</v>
      </c>
      <c r="K173" s="15">
        <v>17036302</v>
      </c>
      <c r="L173" s="15">
        <v>611672</v>
      </c>
      <c r="M173" s="3">
        <v>5171566</v>
      </c>
      <c r="N173" s="15">
        <v>5003641</v>
      </c>
      <c r="O173" s="23">
        <f t="shared" si="3"/>
        <v>0.96752917781577186</v>
      </c>
      <c r="P173" s="15">
        <v>8003832</v>
      </c>
      <c r="Q173" s="15">
        <v>7855632</v>
      </c>
      <c r="R173" s="23">
        <f t="shared" si="5"/>
        <v>0.98148386922664044</v>
      </c>
      <c r="S173" s="15">
        <v>516</v>
      </c>
      <c r="T173" s="15">
        <v>6883126</v>
      </c>
      <c r="U173" s="15">
        <v>998513</v>
      </c>
      <c r="V173" s="15">
        <v>48082725</v>
      </c>
      <c r="W173" s="15">
        <v>4449734</v>
      </c>
      <c r="X173" s="15">
        <v>482</v>
      </c>
      <c r="Y173" s="2">
        <v>74</v>
      </c>
      <c r="Z173" s="80">
        <f t="shared" si="6"/>
        <v>0.15352697095435686</v>
      </c>
      <c r="AA173" s="6">
        <v>12099595</v>
      </c>
      <c r="AB173" s="15">
        <v>7022013</v>
      </c>
      <c r="AC173" s="23">
        <f t="shared" si="7"/>
        <v>0.58035107786665585</v>
      </c>
      <c r="AD173" s="15">
        <v>59551</v>
      </c>
      <c r="AE173" s="18">
        <v>316656</v>
      </c>
      <c r="AF173" s="8">
        <f t="shared" si="2"/>
        <v>198686406</v>
      </c>
    </row>
    <row r="174" spans="1:32" x14ac:dyDescent="0.15">
      <c r="A174" s="22">
        <v>42277</v>
      </c>
      <c r="B174" s="15">
        <v>89269586</v>
      </c>
      <c r="C174" s="15">
        <v>42936</v>
      </c>
      <c r="D174" s="15">
        <v>508791</v>
      </c>
      <c r="E174" s="15">
        <v>45510</v>
      </c>
      <c r="F174" s="15">
        <v>594445</v>
      </c>
      <c r="G174" s="15">
        <v>478897</v>
      </c>
      <c r="H174" s="23">
        <f t="shared" si="4"/>
        <v>0.8056203685790948</v>
      </c>
      <c r="I174" s="15">
        <v>3131891</v>
      </c>
      <c r="J174" s="15">
        <v>2524614</v>
      </c>
      <c r="K174" s="15">
        <v>16357250</v>
      </c>
      <c r="L174" s="15">
        <v>633205</v>
      </c>
      <c r="M174" s="3">
        <v>5373296</v>
      </c>
      <c r="N174" s="15">
        <v>5018969</v>
      </c>
      <c r="O174" s="23">
        <f t="shared" si="3"/>
        <v>0.93405779246108911</v>
      </c>
      <c r="P174" s="15">
        <v>8586550</v>
      </c>
      <c r="Q174" s="15">
        <v>7877736</v>
      </c>
      <c r="R174" s="23">
        <f t="shared" si="5"/>
        <v>0.91745066412004816</v>
      </c>
      <c r="S174" s="15">
        <v>204</v>
      </c>
      <c r="T174" s="15">
        <v>6844263</v>
      </c>
      <c r="U174" s="15">
        <v>959146</v>
      </c>
      <c r="V174" s="15">
        <v>44803620</v>
      </c>
      <c r="W174" s="15">
        <v>4280714</v>
      </c>
      <c r="X174" s="15">
        <v>663</v>
      </c>
      <c r="Y174" s="2">
        <v>49</v>
      </c>
      <c r="Z174" s="80">
        <f t="shared" si="6"/>
        <v>7.3906485671191555E-2</v>
      </c>
      <c r="AA174" s="6">
        <v>13911046</v>
      </c>
      <c r="AB174" s="15">
        <v>7558310</v>
      </c>
      <c r="AC174" s="23">
        <f t="shared" si="7"/>
        <v>0.54333153667955669</v>
      </c>
      <c r="AD174" s="15">
        <v>62435</v>
      </c>
      <c r="AE174" s="18">
        <v>291804</v>
      </c>
      <c r="AF174" s="8">
        <f t="shared" si="2"/>
        <v>190689930</v>
      </c>
    </row>
    <row r="175" spans="1:32" x14ac:dyDescent="0.15">
      <c r="A175" s="22">
        <v>42308</v>
      </c>
      <c r="B175" s="15">
        <v>82859165</v>
      </c>
      <c r="C175" s="15">
        <v>46188</v>
      </c>
      <c r="D175" s="15">
        <v>466551</v>
      </c>
      <c r="E175" s="15">
        <v>43008</v>
      </c>
      <c r="F175" s="15">
        <v>472719</v>
      </c>
      <c r="G175" s="15">
        <v>504425</v>
      </c>
      <c r="H175" s="23">
        <f t="shared" si="4"/>
        <v>1.067071558367656</v>
      </c>
      <c r="I175" s="15">
        <v>3415377</v>
      </c>
      <c r="J175" s="15">
        <v>2470495</v>
      </c>
      <c r="K175" s="15">
        <v>15347109</v>
      </c>
      <c r="L175" s="15">
        <v>607944</v>
      </c>
      <c r="M175" s="3">
        <v>6098544</v>
      </c>
      <c r="N175" s="15">
        <v>5030780</v>
      </c>
      <c r="O175" s="23">
        <f t="shared" si="3"/>
        <v>0.82491493051456222</v>
      </c>
      <c r="P175" s="15">
        <v>7281913</v>
      </c>
      <c r="Q175" s="15">
        <v>8047020</v>
      </c>
      <c r="R175" s="23">
        <f t="shared" si="5"/>
        <v>1.1050695057741009</v>
      </c>
      <c r="S175" s="15">
        <v>108</v>
      </c>
      <c r="T175" s="15">
        <v>6902048</v>
      </c>
      <c r="U175" s="15">
        <v>926895</v>
      </c>
      <c r="V175" s="15">
        <v>40334853</v>
      </c>
      <c r="W175" s="15">
        <v>4187624</v>
      </c>
      <c r="X175" s="15">
        <v>621</v>
      </c>
      <c r="Y175" s="2">
        <v>132</v>
      </c>
      <c r="Z175" s="80">
        <f t="shared" si="6"/>
        <v>0.21256038647342995</v>
      </c>
      <c r="AA175" s="6">
        <v>12196625</v>
      </c>
      <c r="AB175" s="15">
        <v>8474041</v>
      </c>
      <c r="AC175" s="23">
        <f t="shared" si="7"/>
        <v>0.69478572965881957</v>
      </c>
      <c r="AD175" s="15">
        <v>61324</v>
      </c>
      <c r="AE175" s="18">
        <v>269988</v>
      </c>
      <c r="AF175" s="8">
        <f t="shared" si="2"/>
        <v>179995075</v>
      </c>
    </row>
    <row r="176" spans="1:32" x14ac:dyDescent="0.15">
      <c r="A176" s="22">
        <v>42338</v>
      </c>
      <c r="B176" s="15">
        <v>68326002</v>
      </c>
      <c r="C176" s="15">
        <v>37847</v>
      </c>
      <c r="D176" s="15">
        <v>378897</v>
      </c>
      <c r="E176" s="15">
        <v>38021</v>
      </c>
      <c r="F176" s="15">
        <v>327522</v>
      </c>
      <c r="G176" s="15">
        <v>497063</v>
      </c>
      <c r="H176" s="23">
        <f t="shared" si="4"/>
        <v>1.5176476694695318</v>
      </c>
      <c r="I176" s="15">
        <v>3104879</v>
      </c>
      <c r="J176" s="15">
        <v>2149138</v>
      </c>
      <c r="K176" s="15">
        <v>12585590</v>
      </c>
      <c r="L176" s="15">
        <v>524087</v>
      </c>
      <c r="M176" s="3">
        <v>5515025</v>
      </c>
      <c r="N176" s="15">
        <v>4406838</v>
      </c>
      <c r="O176" s="23">
        <f t="shared" si="3"/>
        <v>0.79906038503905241</v>
      </c>
      <c r="P176" s="15">
        <v>7551796</v>
      </c>
      <c r="Q176" s="15">
        <v>6562128</v>
      </c>
      <c r="R176" s="23">
        <f t="shared" si="5"/>
        <v>0.86894932013523674</v>
      </c>
      <c r="S176" s="15">
        <v>168</v>
      </c>
      <c r="T176" s="15">
        <v>6088357</v>
      </c>
      <c r="U176" s="15">
        <v>811530</v>
      </c>
      <c r="V176" s="15">
        <v>31867440</v>
      </c>
      <c r="W176" s="15">
        <v>3628256</v>
      </c>
      <c r="X176" s="15">
        <v>542</v>
      </c>
      <c r="Y176" s="2">
        <v>108</v>
      </c>
      <c r="Z176" s="80">
        <f t="shared" si="6"/>
        <v>0.19926199261992619</v>
      </c>
      <c r="AA176" s="6">
        <v>12505244</v>
      </c>
      <c r="AB176" s="15">
        <v>7539339</v>
      </c>
      <c r="AC176" s="23">
        <f t="shared" si="7"/>
        <v>0.6028941938278054</v>
      </c>
      <c r="AD176" s="15">
        <v>54932</v>
      </c>
      <c r="AE176" s="18">
        <v>243888</v>
      </c>
      <c r="AF176" s="8">
        <f t="shared" si="2"/>
        <v>148844508</v>
      </c>
    </row>
    <row r="177" spans="1:32" x14ac:dyDescent="0.15">
      <c r="A177" s="22">
        <v>42369</v>
      </c>
      <c r="B177" s="15">
        <v>62176939</v>
      </c>
      <c r="C177" s="15">
        <v>37548</v>
      </c>
      <c r="D177" s="15">
        <v>342952</v>
      </c>
      <c r="E177" s="15">
        <v>34687</v>
      </c>
      <c r="F177" s="15">
        <v>566024</v>
      </c>
      <c r="G177" s="15">
        <v>332605</v>
      </c>
      <c r="H177" s="23">
        <f t="shared" si="4"/>
        <v>0.5876164261586081</v>
      </c>
      <c r="I177" s="15">
        <v>3046284</v>
      </c>
      <c r="J177" s="15">
        <v>2039114</v>
      </c>
      <c r="K177" s="15">
        <v>11868502</v>
      </c>
      <c r="L177" s="15">
        <v>497572</v>
      </c>
      <c r="M177" s="3">
        <v>6084826</v>
      </c>
      <c r="N177" s="15">
        <v>4085176</v>
      </c>
      <c r="O177" s="23">
        <f t="shared" si="3"/>
        <v>0.67137104660018221</v>
      </c>
      <c r="P177" s="15">
        <v>8325403</v>
      </c>
      <c r="Q177" s="15">
        <v>6092052</v>
      </c>
      <c r="R177" s="23">
        <f t="shared" si="5"/>
        <v>0.7317425955236041</v>
      </c>
      <c r="S177" s="15">
        <v>96</v>
      </c>
      <c r="T177" s="15">
        <v>5830416</v>
      </c>
      <c r="U177" s="15">
        <v>741505</v>
      </c>
      <c r="V177" s="15">
        <v>27932035</v>
      </c>
      <c r="W177" s="15">
        <v>3326592</v>
      </c>
      <c r="X177" s="15">
        <v>626</v>
      </c>
      <c r="Y177" s="2">
        <v>216</v>
      </c>
      <c r="Z177" s="80">
        <f t="shared" si="6"/>
        <v>0.34504792332268369</v>
      </c>
      <c r="AA177" s="6">
        <v>14545885</v>
      </c>
      <c r="AB177" s="15">
        <v>7146082</v>
      </c>
      <c r="AC177" s="23">
        <f t="shared" si="7"/>
        <v>0.49127859872396901</v>
      </c>
      <c r="AD177" s="15">
        <v>50714</v>
      </c>
      <c r="AE177" s="18">
        <v>176304</v>
      </c>
      <c r="AF177" s="8">
        <f t="shared" si="2"/>
        <v>135757391</v>
      </c>
    </row>
    <row r="178" spans="1:32" x14ac:dyDescent="0.15">
      <c r="A178" s="14">
        <v>42400</v>
      </c>
      <c r="B178" s="15">
        <v>70748327</v>
      </c>
      <c r="C178" s="15">
        <v>42325</v>
      </c>
      <c r="D178" s="15">
        <v>342582</v>
      </c>
      <c r="E178" s="15">
        <v>38016</v>
      </c>
      <c r="F178" s="15">
        <v>748170</v>
      </c>
      <c r="G178" s="15">
        <v>300329</v>
      </c>
      <c r="H178" s="23">
        <f t="shared" si="4"/>
        <v>0.40141812689629364</v>
      </c>
      <c r="I178" s="15">
        <v>3298762</v>
      </c>
      <c r="J178" s="15">
        <v>2422834</v>
      </c>
      <c r="K178" s="15">
        <v>14048609</v>
      </c>
      <c r="L178" s="15">
        <v>612014</v>
      </c>
      <c r="M178" s="19">
        <v>5609492</v>
      </c>
      <c r="N178" s="15">
        <v>4719222</v>
      </c>
      <c r="O178" s="20">
        <f t="shared" si="3"/>
        <v>0.84129222396609171</v>
      </c>
      <c r="P178" s="21">
        <v>5740536</v>
      </c>
      <c r="Q178" s="15">
        <v>6108732</v>
      </c>
      <c r="R178" s="23">
        <f t="shared" si="5"/>
        <v>1.0641396552517046</v>
      </c>
      <c r="S178" s="15">
        <v>276</v>
      </c>
      <c r="T178" s="15">
        <v>6261486</v>
      </c>
      <c r="U178" s="15">
        <v>935405</v>
      </c>
      <c r="V178" s="15">
        <v>29191535</v>
      </c>
      <c r="W178" s="15">
        <v>3997455</v>
      </c>
      <c r="X178" s="15">
        <v>469</v>
      </c>
      <c r="Y178" s="2">
        <v>96</v>
      </c>
      <c r="Z178" s="80">
        <f t="shared" si="6"/>
        <v>0.20469083155650319</v>
      </c>
      <c r="AA178" s="6">
        <v>11931789</v>
      </c>
      <c r="AB178" s="15">
        <v>7210654</v>
      </c>
      <c r="AC178" s="23">
        <f t="shared" si="7"/>
        <v>0.60432295609652498</v>
      </c>
      <c r="AD178" s="15">
        <v>55731</v>
      </c>
      <c r="AE178" s="18">
        <v>223248</v>
      </c>
      <c r="AF178" s="8">
        <f t="shared" si="2"/>
        <v>150557638</v>
      </c>
    </row>
    <row r="179" spans="1:32" x14ac:dyDescent="0.15">
      <c r="A179" s="14">
        <v>42429</v>
      </c>
      <c r="B179" s="15">
        <v>68835867</v>
      </c>
      <c r="C179" s="15">
        <v>39048</v>
      </c>
      <c r="D179" s="15">
        <v>413399</v>
      </c>
      <c r="E179" s="15">
        <v>45611</v>
      </c>
      <c r="F179" s="15">
        <v>454771</v>
      </c>
      <c r="G179" s="15">
        <v>296468</v>
      </c>
      <c r="H179" s="23">
        <f t="shared" si="4"/>
        <v>0.65190612418118132</v>
      </c>
      <c r="I179" s="15">
        <v>3347157</v>
      </c>
      <c r="J179" s="15">
        <v>2361125</v>
      </c>
      <c r="K179" s="15">
        <v>13139510</v>
      </c>
      <c r="L179" s="15">
        <v>572768</v>
      </c>
      <c r="M179" s="19">
        <v>5336862</v>
      </c>
      <c r="N179" s="15">
        <v>4925735</v>
      </c>
      <c r="O179" s="20">
        <f t="shared" si="3"/>
        <v>0.92296465600946775</v>
      </c>
      <c r="P179" s="21">
        <v>6266943</v>
      </c>
      <c r="Q179" s="15">
        <v>6273168</v>
      </c>
      <c r="R179" s="23">
        <f t="shared" si="5"/>
        <v>1.0009933072632062</v>
      </c>
      <c r="S179" s="15">
        <v>62</v>
      </c>
      <c r="T179" s="15">
        <v>6609344</v>
      </c>
      <c r="U179" s="15">
        <v>915066</v>
      </c>
      <c r="V179" s="15">
        <v>30557692</v>
      </c>
      <c r="W179" s="15">
        <v>3950457</v>
      </c>
      <c r="X179" s="15">
        <v>484</v>
      </c>
      <c r="Y179" s="2">
        <v>120</v>
      </c>
      <c r="Z179" s="80">
        <f t="shared" si="6"/>
        <v>0.24793388429752067</v>
      </c>
      <c r="AA179" s="6">
        <v>11630109</v>
      </c>
      <c r="AB179" s="15">
        <v>8077656</v>
      </c>
      <c r="AC179" s="23">
        <f t="shared" si="7"/>
        <v>0.69454688687784438</v>
      </c>
      <c r="AD179" s="15">
        <v>62645</v>
      </c>
      <c r="AE179" s="18">
        <v>211512</v>
      </c>
      <c r="AF179" s="8">
        <f t="shared" si="2"/>
        <v>150634410</v>
      </c>
    </row>
    <row r="180" spans="1:32" x14ac:dyDescent="0.15">
      <c r="A180" s="14">
        <v>42460</v>
      </c>
      <c r="B180" s="15">
        <v>74960419</v>
      </c>
      <c r="C180" s="15">
        <v>43368</v>
      </c>
      <c r="D180" s="15">
        <v>406760</v>
      </c>
      <c r="E180" s="15">
        <v>39970</v>
      </c>
      <c r="F180" s="15">
        <v>566459</v>
      </c>
      <c r="G180" s="15">
        <v>465116</v>
      </c>
      <c r="H180" s="23">
        <f t="shared" si="4"/>
        <v>0.82109384792191487</v>
      </c>
      <c r="I180" s="15">
        <v>3689795</v>
      </c>
      <c r="J180" s="15">
        <v>2546301</v>
      </c>
      <c r="K180" s="15">
        <v>13861608</v>
      </c>
      <c r="L180" s="15">
        <v>597705</v>
      </c>
      <c r="M180" s="19">
        <v>5372523</v>
      </c>
      <c r="N180" s="15">
        <v>5382073</v>
      </c>
      <c r="O180" s="20">
        <f t="shared" si="3"/>
        <v>1.0017775633533816</v>
      </c>
      <c r="P180" s="21">
        <v>7583466</v>
      </c>
      <c r="Q180" s="15">
        <v>6881472</v>
      </c>
      <c r="R180" s="23">
        <f t="shared" si="5"/>
        <v>0.90743098208655515</v>
      </c>
      <c r="S180" s="15">
        <v>492</v>
      </c>
      <c r="T180" s="15">
        <v>7545346</v>
      </c>
      <c r="U180" s="15">
        <v>955661</v>
      </c>
      <c r="V180" s="15">
        <v>34230876</v>
      </c>
      <c r="W180" s="15">
        <v>4236010</v>
      </c>
      <c r="X180" s="15">
        <v>900</v>
      </c>
      <c r="Y180" s="2">
        <v>84</v>
      </c>
      <c r="Z180" s="80">
        <f t="shared" si="6"/>
        <v>9.3333333333333338E-2</v>
      </c>
      <c r="AA180" s="6">
        <v>13164199</v>
      </c>
      <c r="AB180" s="15">
        <v>8988351</v>
      </c>
      <c r="AC180" s="23">
        <f t="shared" si="7"/>
        <v>0.68278753610455145</v>
      </c>
      <c r="AD180" s="15">
        <v>63367</v>
      </c>
      <c r="AE180" s="18">
        <v>225648</v>
      </c>
      <c r="AF180" s="8">
        <f t="shared" si="2"/>
        <v>165120422</v>
      </c>
    </row>
    <row r="181" spans="1:32" x14ac:dyDescent="0.15">
      <c r="A181" s="14">
        <v>42490</v>
      </c>
      <c r="B181" s="15">
        <v>85627254</v>
      </c>
      <c r="C181" s="15">
        <v>48408</v>
      </c>
      <c r="D181" s="15">
        <v>486019</v>
      </c>
      <c r="E181" s="15">
        <v>48838</v>
      </c>
      <c r="F181" s="15">
        <v>1065382</v>
      </c>
      <c r="G181" s="15">
        <v>339078</v>
      </c>
      <c r="H181" s="23">
        <f t="shared" si="4"/>
        <v>0.31826894015479895</v>
      </c>
      <c r="I181" s="15">
        <v>3842474</v>
      </c>
      <c r="J181" s="15">
        <v>2850392</v>
      </c>
      <c r="K181" s="15">
        <v>15394472</v>
      </c>
      <c r="L181" s="15">
        <v>647537</v>
      </c>
      <c r="M181" s="19">
        <v>6051434</v>
      </c>
      <c r="N181" s="15">
        <v>5990803</v>
      </c>
      <c r="O181" s="20">
        <f t="shared" si="3"/>
        <v>0.98998072192475373</v>
      </c>
      <c r="P181" s="21">
        <v>7035879</v>
      </c>
      <c r="Q181" s="15">
        <v>7351764</v>
      </c>
      <c r="R181" s="23">
        <f t="shared" si="5"/>
        <v>1.044896309331073</v>
      </c>
      <c r="S181" s="15">
        <v>234</v>
      </c>
      <c r="T181" s="15">
        <v>8231121</v>
      </c>
      <c r="U181" s="15">
        <v>1055397</v>
      </c>
      <c r="V181" s="15">
        <v>38505946</v>
      </c>
      <c r="W181" s="15">
        <v>4771033</v>
      </c>
      <c r="X181" s="15">
        <v>741</v>
      </c>
      <c r="Y181" s="2">
        <v>156</v>
      </c>
      <c r="Z181" s="80">
        <f t="shared" si="6"/>
        <v>0.21052631578947367</v>
      </c>
      <c r="AA181" s="6">
        <v>11194112</v>
      </c>
      <c r="AB181" s="15">
        <v>9344979</v>
      </c>
      <c r="AC181" s="23">
        <f t="shared" si="7"/>
        <v>0.83481199759302038</v>
      </c>
      <c r="AD181" s="15">
        <v>80556</v>
      </c>
      <c r="AE181" s="18">
        <v>248256</v>
      </c>
      <c r="AF181" s="8">
        <f t="shared" si="2"/>
        <v>184864717</v>
      </c>
    </row>
    <row r="182" spans="1:32" x14ac:dyDescent="0.15">
      <c r="A182" s="14">
        <v>42521</v>
      </c>
      <c r="B182" s="15">
        <v>84414701</v>
      </c>
      <c r="C182" s="15">
        <v>45230</v>
      </c>
      <c r="D182" s="15">
        <v>469343</v>
      </c>
      <c r="E182" s="15">
        <v>40431</v>
      </c>
      <c r="F182" s="15">
        <v>958242</v>
      </c>
      <c r="G182" s="15">
        <v>412791</v>
      </c>
      <c r="H182" s="23">
        <f t="shared" si="4"/>
        <v>0.43077948994095439</v>
      </c>
      <c r="I182" s="15">
        <v>3645099</v>
      </c>
      <c r="J182" s="15">
        <v>2619271</v>
      </c>
      <c r="K182" s="15">
        <v>14905286</v>
      </c>
      <c r="L182" s="15">
        <v>597810</v>
      </c>
      <c r="M182" s="19">
        <v>5283893</v>
      </c>
      <c r="N182" s="15">
        <v>5490858</v>
      </c>
      <c r="O182" s="20">
        <f t="shared" si="3"/>
        <v>1.0391690369203161</v>
      </c>
      <c r="P182" s="21">
        <v>8543876</v>
      </c>
      <c r="Q182" s="15">
        <v>6812628</v>
      </c>
      <c r="R182" s="23">
        <f t="shared" si="5"/>
        <v>0.79736971838074433</v>
      </c>
      <c r="S182" s="15">
        <v>72</v>
      </c>
      <c r="T182" s="15">
        <v>7900621</v>
      </c>
      <c r="U182" s="15">
        <v>944311</v>
      </c>
      <c r="V182" s="15">
        <v>38708060</v>
      </c>
      <c r="W182" s="15">
        <v>4348964</v>
      </c>
      <c r="X182" s="15">
        <v>881</v>
      </c>
      <c r="Y182" s="2">
        <v>144</v>
      </c>
      <c r="Z182" s="80">
        <f t="shared" si="6"/>
        <v>0.16345062429057888</v>
      </c>
      <c r="AA182" s="6">
        <v>11368902</v>
      </c>
      <c r="AB182" s="15">
        <v>9289974</v>
      </c>
      <c r="AC182" s="23">
        <f t="shared" si="7"/>
        <v>0.8171390693665932</v>
      </c>
      <c r="AD182" s="15">
        <v>83076</v>
      </c>
      <c r="AE182" s="18">
        <v>233496</v>
      </c>
      <c r="AF182" s="8">
        <f t="shared" si="2"/>
        <v>180962166</v>
      </c>
    </row>
    <row r="183" spans="1:32" x14ac:dyDescent="0.15">
      <c r="A183" s="14">
        <v>42551</v>
      </c>
      <c r="B183" s="15">
        <v>86841100</v>
      </c>
      <c r="C183" s="15">
        <v>46369</v>
      </c>
      <c r="D183" s="15">
        <v>456899</v>
      </c>
      <c r="E183" s="15">
        <v>37260</v>
      </c>
      <c r="F183" s="15">
        <v>1052054</v>
      </c>
      <c r="G183" s="15">
        <v>430949</v>
      </c>
      <c r="H183" s="23">
        <f t="shared" si="4"/>
        <v>0.40962631195737104</v>
      </c>
      <c r="I183" s="15">
        <v>3639202</v>
      </c>
      <c r="J183" s="15">
        <v>2580186</v>
      </c>
      <c r="K183" s="15">
        <v>15045253</v>
      </c>
      <c r="L183" s="15">
        <v>598960</v>
      </c>
      <c r="M183" s="19">
        <v>5703648</v>
      </c>
      <c r="N183" s="15">
        <v>5380208</v>
      </c>
      <c r="O183" s="20">
        <f t="shared" si="3"/>
        <v>0.94329243319363332</v>
      </c>
      <c r="P183" s="21">
        <v>8228589</v>
      </c>
      <c r="Q183" s="15">
        <v>6720792</v>
      </c>
      <c r="R183" s="23">
        <f t="shared" si="5"/>
        <v>0.81676117254124614</v>
      </c>
      <c r="S183" s="15">
        <v>24</v>
      </c>
      <c r="T183" s="15">
        <v>7924312</v>
      </c>
      <c r="U183" s="15">
        <v>901169</v>
      </c>
      <c r="V183" s="15">
        <v>41813329</v>
      </c>
      <c r="W183" s="15">
        <v>4247996</v>
      </c>
      <c r="X183" s="15">
        <v>1080</v>
      </c>
      <c r="Y183" s="2">
        <v>108</v>
      </c>
      <c r="Z183" s="80">
        <f t="shared" si="6"/>
        <v>0.1</v>
      </c>
      <c r="AA183" s="6">
        <v>11589606</v>
      </c>
      <c r="AB183" s="15">
        <v>9001990</v>
      </c>
      <c r="AC183" s="23">
        <f t="shared" si="7"/>
        <v>0.77672959719251888</v>
      </c>
      <c r="AD183" s="15">
        <v>76370</v>
      </c>
      <c r="AE183" s="18">
        <v>264804</v>
      </c>
      <c r="AF183" s="8">
        <f t="shared" si="2"/>
        <v>186007280</v>
      </c>
    </row>
    <row r="184" spans="1:32" x14ac:dyDescent="0.15">
      <c r="A184" s="14">
        <v>42582</v>
      </c>
      <c r="B184" s="15">
        <v>88236371</v>
      </c>
      <c r="C184" s="15">
        <v>46536</v>
      </c>
      <c r="D184" s="15">
        <v>423816</v>
      </c>
      <c r="E184" s="15">
        <v>41361</v>
      </c>
      <c r="F184" s="15">
        <v>488611</v>
      </c>
      <c r="G184" s="15">
        <v>418481</v>
      </c>
      <c r="H184" s="23">
        <f t="shared" si="4"/>
        <v>0.85647068936229431</v>
      </c>
      <c r="I184" s="15">
        <v>3170884</v>
      </c>
      <c r="J184" s="15">
        <v>2427192</v>
      </c>
      <c r="K184" s="15">
        <v>15041954</v>
      </c>
      <c r="L184" s="15">
        <v>599970</v>
      </c>
      <c r="M184" s="19">
        <v>5361230</v>
      </c>
      <c r="N184" s="15">
        <v>5078576</v>
      </c>
      <c r="O184" s="20">
        <f t="shared" si="3"/>
        <v>0.94727814326190074</v>
      </c>
      <c r="P184" s="21">
        <v>6483506</v>
      </c>
      <c r="Q184" s="15">
        <v>7058856</v>
      </c>
      <c r="R184" s="23">
        <f t="shared" si="5"/>
        <v>1.0887405672177985</v>
      </c>
      <c r="S184" s="15">
        <v>48</v>
      </c>
      <c r="T184" s="15">
        <v>7419990</v>
      </c>
      <c r="U184" s="15">
        <v>862230</v>
      </c>
      <c r="V184" s="15">
        <v>44154542</v>
      </c>
      <c r="W184" s="15">
        <v>4192565</v>
      </c>
      <c r="X184" s="15">
        <v>945</v>
      </c>
      <c r="Y184" s="2">
        <v>168</v>
      </c>
      <c r="Z184" s="80">
        <f t="shared" si="6"/>
        <v>0.17777777777777778</v>
      </c>
      <c r="AA184" s="6">
        <v>8991344</v>
      </c>
      <c r="AB184" s="15">
        <v>7669107</v>
      </c>
      <c r="AC184" s="23">
        <f t="shared" si="7"/>
        <v>0.85294334195199295</v>
      </c>
      <c r="AD184" s="15">
        <v>81730</v>
      </c>
      <c r="AE184" s="18">
        <v>380964</v>
      </c>
      <c r="AF184" s="8">
        <f t="shared" si="2"/>
        <v>187305341</v>
      </c>
    </row>
    <row r="185" spans="1:32" x14ac:dyDescent="0.15">
      <c r="A185" s="14">
        <v>42613</v>
      </c>
      <c r="B185" s="15">
        <v>96881689</v>
      </c>
      <c r="C185" s="15">
        <v>49393</v>
      </c>
      <c r="D185" s="15">
        <v>488571</v>
      </c>
      <c r="E185" s="15">
        <v>36416</v>
      </c>
      <c r="F185" s="15">
        <v>557513</v>
      </c>
      <c r="G185" s="15">
        <v>441011</v>
      </c>
      <c r="H185" s="23">
        <f t="shared" si="4"/>
        <v>0.79103267547124456</v>
      </c>
      <c r="I185" s="15">
        <v>3325103</v>
      </c>
      <c r="J185" s="15">
        <v>2616390</v>
      </c>
      <c r="K185" s="15">
        <v>16455322</v>
      </c>
      <c r="L185" s="15">
        <v>641074</v>
      </c>
      <c r="M185" s="19">
        <v>5141845</v>
      </c>
      <c r="N185" s="15">
        <v>5352456</v>
      </c>
      <c r="O185" s="20">
        <f t="shared" si="3"/>
        <v>1.0409602000838221</v>
      </c>
      <c r="P185" s="21">
        <v>6711309</v>
      </c>
      <c r="Q185" s="15">
        <v>6965592</v>
      </c>
      <c r="R185" s="23">
        <f t="shared" si="5"/>
        <v>1.0378887337775686</v>
      </c>
      <c r="S185" s="15">
        <v>204</v>
      </c>
      <c r="T185" s="15">
        <v>7805733</v>
      </c>
      <c r="U185" s="15">
        <v>925840</v>
      </c>
      <c r="V185" s="15">
        <v>49849598</v>
      </c>
      <c r="W185" s="15">
        <v>4530685</v>
      </c>
      <c r="X185" s="15">
        <v>870</v>
      </c>
      <c r="Y185" s="2">
        <v>72</v>
      </c>
      <c r="Z185" s="80">
        <f t="shared" si="6"/>
        <v>8.2758620689655171E-2</v>
      </c>
      <c r="AA185" s="6">
        <v>12354654</v>
      </c>
      <c r="AB185" s="15">
        <v>7073692</v>
      </c>
      <c r="AC185" s="23">
        <f t="shared" si="7"/>
        <v>0.57255282098551685</v>
      </c>
      <c r="AD185" s="15">
        <v>91153</v>
      </c>
      <c r="AE185" s="18">
        <v>458076</v>
      </c>
      <c r="AF185" s="8">
        <f t="shared" si="2"/>
        <v>203988070</v>
      </c>
    </row>
    <row r="186" spans="1:32" x14ac:dyDescent="0.15">
      <c r="A186" s="14">
        <v>42643</v>
      </c>
      <c r="B186" s="15">
        <v>84883422</v>
      </c>
      <c r="C186" s="15">
        <v>47964</v>
      </c>
      <c r="D186" s="15">
        <v>411737</v>
      </c>
      <c r="E186" s="15">
        <v>41425</v>
      </c>
      <c r="F186" s="15">
        <v>551154</v>
      </c>
      <c r="G186" s="15">
        <v>379045</v>
      </c>
      <c r="H186" s="23">
        <f t="shared" si="4"/>
        <v>0.68772974522547237</v>
      </c>
      <c r="I186" s="15">
        <v>3141592</v>
      </c>
      <c r="J186" s="15">
        <v>2381561</v>
      </c>
      <c r="K186" s="15">
        <v>14695199</v>
      </c>
      <c r="L186" s="15">
        <v>592473</v>
      </c>
      <c r="M186" s="19">
        <v>5356604</v>
      </c>
      <c r="N186" s="15">
        <v>4955153</v>
      </c>
      <c r="O186" s="20">
        <f t="shared" si="3"/>
        <v>0.92505494152638501</v>
      </c>
      <c r="P186" s="21">
        <v>6882455.3999999994</v>
      </c>
      <c r="Q186" s="15">
        <v>6191472</v>
      </c>
      <c r="R186" s="23">
        <f t="shared" si="5"/>
        <v>0.89960219720421297</v>
      </c>
      <c r="S186" s="15">
        <v>97</v>
      </c>
      <c r="T186" s="15">
        <v>7437669</v>
      </c>
      <c r="U186" s="15">
        <v>829009</v>
      </c>
      <c r="V186" s="15">
        <v>42654365</v>
      </c>
      <c r="W186" s="15">
        <v>4062194</v>
      </c>
      <c r="X186" s="15">
        <v>871</v>
      </c>
      <c r="Y186" s="2">
        <v>108</v>
      </c>
      <c r="Z186" s="80">
        <f t="shared" si="6"/>
        <v>0.12399540757749714</v>
      </c>
      <c r="AA186" s="6">
        <v>12180816</v>
      </c>
      <c r="AB186" s="15">
        <v>7212180</v>
      </c>
      <c r="AC186" s="23">
        <f t="shared" si="7"/>
        <v>0.59209333758920579</v>
      </c>
      <c r="AD186" s="15">
        <v>81211</v>
      </c>
      <c r="AE186" s="18">
        <v>409104</v>
      </c>
      <c r="AF186" s="8">
        <f t="shared" si="2"/>
        <v>180406980</v>
      </c>
    </row>
    <row r="187" spans="1:32" x14ac:dyDescent="0.15">
      <c r="A187" s="14">
        <v>42674</v>
      </c>
      <c r="B187" s="15">
        <v>72689742</v>
      </c>
      <c r="C187" s="15">
        <v>43164</v>
      </c>
      <c r="D187" s="15">
        <v>358013</v>
      </c>
      <c r="E187" s="15">
        <v>35988</v>
      </c>
      <c r="F187" s="15">
        <v>762390</v>
      </c>
      <c r="G187" s="15">
        <v>364528</v>
      </c>
      <c r="H187" s="23">
        <f t="shared" si="4"/>
        <v>0.47813848555201405</v>
      </c>
      <c r="I187" s="15">
        <v>3239537</v>
      </c>
      <c r="J187" s="15">
        <v>2211286</v>
      </c>
      <c r="K187" s="15">
        <v>13082686</v>
      </c>
      <c r="L187" s="15">
        <v>553672</v>
      </c>
      <c r="M187" s="19">
        <v>6127057</v>
      </c>
      <c r="N187" s="15">
        <v>4692549</v>
      </c>
      <c r="O187" s="20">
        <f t="shared" si="3"/>
        <v>0.76587324061127549</v>
      </c>
      <c r="P187" s="21">
        <v>6098049</v>
      </c>
      <c r="Q187" s="15">
        <v>6143940</v>
      </c>
      <c r="R187" s="23">
        <f t="shared" si="5"/>
        <v>1.0075255216873462</v>
      </c>
      <c r="S187" s="15">
        <v>252</v>
      </c>
      <c r="T187" s="15">
        <v>6879763</v>
      </c>
      <c r="U187" s="15">
        <v>739222</v>
      </c>
      <c r="V187" s="15">
        <v>35280057</v>
      </c>
      <c r="W187" s="15">
        <v>3640639</v>
      </c>
      <c r="X187" s="15">
        <v>772</v>
      </c>
      <c r="Y187" s="2">
        <v>156</v>
      </c>
      <c r="Z187" s="80">
        <f t="shared" si="6"/>
        <v>0.20207253886010362</v>
      </c>
      <c r="AA187" s="6">
        <v>8248935</v>
      </c>
      <c r="AB187" s="15">
        <v>7638817</v>
      </c>
      <c r="AC187" s="23">
        <f t="shared" si="7"/>
        <v>0.92603675504777283</v>
      </c>
      <c r="AD187" s="15">
        <v>70949</v>
      </c>
      <c r="AE187" s="18">
        <v>396540</v>
      </c>
      <c r="AF187" s="8">
        <f t="shared" si="2"/>
        <v>158061500</v>
      </c>
    </row>
    <row r="188" spans="1:32" x14ac:dyDescent="0.15">
      <c r="A188" s="14">
        <v>42704</v>
      </c>
      <c r="B188" s="15">
        <v>72359379</v>
      </c>
      <c r="C188" s="15">
        <v>44210</v>
      </c>
      <c r="D188" s="15">
        <v>331200</v>
      </c>
      <c r="E188" s="15">
        <v>38757</v>
      </c>
      <c r="F188" s="15">
        <v>555640</v>
      </c>
      <c r="G188" s="15">
        <v>478881</v>
      </c>
      <c r="H188" s="23">
        <f t="shared" si="4"/>
        <v>0.86185479807069321</v>
      </c>
      <c r="I188" s="15">
        <v>3411072</v>
      </c>
      <c r="J188" s="15">
        <v>2260527</v>
      </c>
      <c r="K188" s="15">
        <v>12429296</v>
      </c>
      <c r="L188" s="15">
        <v>546805</v>
      </c>
      <c r="M188" s="19">
        <v>5286863</v>
      </c>
      <c r="N188" s="15">
        <v>4734750</v>
      </c>
      <c r="O188" s="20">
        <f t="shared" si="3"/>
        <v>0.89556888461077955</v>
      </c>
      <c r="P188" s="21">
        <v>6682528.96</v>
      </c>
      <c r="Q188" s="15">
        <v>6012588</v>
      </c>
      <c r="R188" s="23">
        <f t="shared" si="5"/>
        <v>0.89974739144265525</v>
      </c>
      <c r="S188" s="15">
        <v>120</v>
      </c>
      <c r="T188" s="15">
        <v>6978151</v>
      </c>
      <c r="U188" s="15">
        <v>771313</v>
      </c>
      <c r="V188" s="15">
        <v>33808131</v>
      </c>
      <c r="W188" s="15">
        <v>3666185</v>
      </c>
      <c r="X188" s="15">
        <v>936</v>
      </c>
      <c r="Y188" s="2">
        <v>168</v>
      </c>
      <c r="Z188" s="80">
        <f t="shared" si="6"/>
        <v>0.17948717948717949</v>
      </c>
      <c r="AA188" s="6">
        <v>10341935</v>
      </c>
      <c r="AB188" s="15">
        <v>7869115</v>
      </c>
      <c r="AC188" s="23">
        <f t="shared" si="7"/>
        <v>0.76089387527575836</v>
      </c>
      <c r="AD188" s="15">
        <v>68356</v>
      </c>
      <c r="AE188" s="18">
        <v>313920</v>
      </c>
      <c r="AF188" s="8">
        <f t="shared" si="2"/>
        <v>156122924</v>
      </c>
    </row>
    <row r="189" spans="1:32" x14ac:dyDescent="0.15">
      <c r="A189" s="14">
        <v>42735</v>
      </c>
      <c r="B189" s="15">
        <v>56114994</v>
      </c>
      <c r="C189" s="15">
        <v>36989</v>
      </c>
      <c r="D189" s="15">
        <v>266472</v>
      </c>
      <c r="E189" s="15">
        <v>31868</v>
      </c>
      <c r="F189" s="15">
        <v>470615</v>
      </c>
      <c r="G189" s="15">
        <v>339660</v>
      </c>
      <c r="H189" s="23">
        <f t="shared" si="4"/>
        <v>0.72173645123933572</v>
      </c>
      <c r="I189" s="15">
        <v>2999761</v>
      </c>
      <c r="J189" s="15">
        <v>1899096</v>
      </c>
      <c r="K189" s="15">
        <v>10131915</v>
      </c>
      <c r="L189" s="15">
        <v>457727</v>
      </c>
      <c r="M189" s="19">
        <v>6169926</v>
      </c>
      <c r="N189" s="15">
        <v>3847029</v>
      </c>
      <c r="O189" s="20">
        <f t="shared" si="3"/>
        <v>0.62351298864848625</v>
      </c>
      <c r="P189" s="21">
        <v>6483894</v>
      </c>
      <c r="Q189" s="15">
        <v>4736232</v>
      </c>
      <c r="R189" s="23">
        <f t="shared" si="5"/>
        <v>0.7304610470189673</v>
      </c>
      <c r="S189" s="15">
        <v>192</v>
      </c>
      <c r="T189" s="15">
        <v>5729185</v>
      </c>
      <c r="U189" s="15">
        <v>626678</v>
      </c>
      <c r="V189" s="15">
        <v>25448704</v>
      </c>
      <c r="W189" s="15">
        <v>2946916</v>
      </c>
      <c r="X189" s="15">
        <v>881</v>
      </c>
      <c r="Y189" s="2">
        <v>203</v>
      </c>
      <c r="Z189" s="80">
        <f t="shared" si="6"/>
        <v>0.2304199772985244</v>
      </c>
      <c r="AA189" s="6">
        <v>4389863</v>
      </c>
      <c r="AB189" s="15">
        <v>6655722</v>
      </c>
      <c r="AC189" s="23">
        <f t="shared" si="7"/>
        <v>1.5161571101421616</v>
      </c>
      <c r="AD189" s="15">
        <v>59596</v>
      </c>
      <c r="AE189" s="18">
        <v>260736</v>
      </c>
      <c r="AF189" s="8">
        <f t="shared" si="2"/>
        <v>122589675</v>
      </c>
    </row>
    <row r="190" spans="1:32" x14ac:dyDescent="0.15">
      <c r="A190" s="14">
        <v>42766</v>
      </c>
      <c r="B190" s="15">
        <v>72696284</v>
      </c>
      <c r="C190" s="15">
        <v>47155</v>
      </c>
      <c r="D190" s="15">
        <v>313207</v>
      </c>
      <c r="E190" s="15">
        <v>41773</v>
      </c>
      <c r="F190" s="15">
        <v>1574399</v>
      </c>
      <c r="G190" s="15">
        <v>338442</v>
      </c>
      <c r="H190" s="23">
        <f t="shared" si="4"/>
        <v>0.21496583775777298</v>
      </c>
      <c r="I190" s="15">
        <v>3552004</v>
      </c>
      <c r="J190" s="15">
        <v>2529339</v>
      </c>
      <c r="K190" s="15">
        <v>13521446</v>
      </c>
      <c r="L190" s="15">
        <v>627211</v>
      </c>
      <c r="M190" s="19">
        <v>5205884</v>
      </c>
      <c r="N190" s="15">
        <v>5062921</v>
      </c>
      <c r="O190" s="20">
        <f t="shared" si="3"/>
        <v>0.97253818947944293</v>
      </c>
      <c r="P190" s="21">
        <v>5266541.040000001</v>
      </c>
      <c r="Q190" s="15">
        <v>5636808</v>
      </c>
      <c r="R190" s="23">
        <f t="shared" si="5"/>
        <v>1.0703055301739373</v>
      </c>
      <c r="S190" s="15">
        <v>1740</v>
      </c>
      <c r="T190" s="15">
        <v>7022495</v>
      </c>
      <c r="U190" s="15">
        <v>902548</v>
      </c>
      <c r="V190" s="15">
        <v>30923102</v>
      </c>
      <c r="W190" s="15">
        <v>4025273</v>
      </c>
      <c r="X190" s="15">
        <v>777</v>
      </c>
      <c r="Y190" s="2">
        <v>252</v>
      </c>
      <c r="Z190" s="80">
        <f t="shared" si="6"/>
        <v>0.32432432432432434</v>
      </c>
      <c r="AA190" s="6">
        <v>10078821</v>
      </c>
      <c r="AB190" s="15">
        <v>7396383</v>
      </c>
      <c r="AC190" s="23">
        <f t="shared" si="7"/>
        <v>0.73385398946960168</v>
      </c>
      <c r="AD190" s="15">
        <v>61162</v>
      </c>
      <c r="AE190" s="18">
        <v>342828</v>
      </c>
      <c r="AF190" s="8">
        <f t="shared" si="2"/>
        <v>155042373</v>
      </c>
    </row>
    <row r="191" spans="1:32" x14ac:dyDescent="0.15">
      <c r="A191" s="14">
        <v>42794</v>
      </c>
      <c r="B191" s="15">
        <v>59774234</v>
      </c>
      <c r="C191" s="15">
        <v>38152</v>
      </c>
      <c r="D191" s="15">
        <v>284471</v>
      </c>
      <c r="E191" s="15">
        <v>34312</v>
      </c>
      <c r="F191" s="15">
        <v>929631</v>
      </c>
      <c r="G191" s="15">
        <v>360188</v>
      </c>
      <c r="H191" s="23">
        <f t="shared" si="4"/>
        <v>0.38745265594628409</v>
      </c>
      <c r="I191" s="15">
        <v>3040358</v>
      </c>
      <c r="J191" s="15">
        <v>2059984</v>
      </c>
      <c r="K191" s="15">
        <v>10538746</v>
      </c>
      <c r="L191" s="15">
        <v>496101</v>
      </c>
      <c r="M191" s="19">
        <v>5060229</v>
      </c>
      <c r="N191" s="15">
        <v>4203313</v>
      </c>
      <c r="O191" s="20">
        <f t="shared" si="3"/>
        <v>0.830656675814474</v>
      </c>
      <c r="P191" s="21">
        <v>4715895</v>
      </c>
      <c r="Q191" s="15">
        <v>4619148</v>
      </c>
      <c r="R191" s="23">
        <f t="shared" si="5"/>
        <v>0.97948491219588218</v>
      </c>
      <c r="S191" s="15">
        <v>291</v>
      </c>
      <c r="T191" s="15">
        <v>6220711</v>
      </c>
      <c r="U191" s="15">
        <v>758801</v>
      </c>
      <c r="V191" s="15">
        <v>27175483</v>
      </c>
      <c r="W191" s="15">
        <v>3383786</v>
      </c>
      <c r="X191" s="15">
        <v>848</v>
      </c>
      <c r="Y191" s="2">
        <v>218</v>
      </c>
      <c r="Z191" s="80">
        <f t="shared" si="6"/>
        <v>0.25707547169811323</v>
      </c>
      <c r="AA191" s="6">
        <v>9863832</v>
      </c>
      <c r="AB191" s="15">
        <v>7003697</v>
      </c>
      <c r="AC191" s="23">
        <f t="shared" si="7"/>
        <v>0.71003814744614469</v>
      </c>
      <c r="AD191" s="15">
        <v>54535</v>
      </c>
      <c r="AE191" s="18">
        <v>262044</v>
      </c>
      <c r="AF191" s="8">
        <f t="shared" si="2"/>
        <v>130308573</v>
      </c>
    </row>
    <row r="192" spans="1:32" x14ac:dyDescent="0.15">
      <c r="A192" s="14">
        <v>42825</v>
      </c>
      <c r="B192" s="15">
        <v>71010584</v>
      </c>
      <c r="C192" s="15">
        <v>44918</v>
      </c>
      <c r="D192" s="15">
        <v>307579</v>
      </c>
      <c r="E192" s="15">
        <v>34813</v>
      </c>
      <c r="F192" s="15">
        <v>1400405</v>
      </c>
      <c r="G192" s="15">
        <v>426801</v>
      </c>
      <c r="H192" s="23">
        <f t="shared" si="4"/>
        <v>0.30476969162492279</v>
      </c>
      <c r="I192" s="15">
        <v>3636647</v>
      </c>
      <c r="J192" s="15">
        <v>2488328</v>
      </c>
      <c r="K192" s="15">
        <v>12533897</v>
      </c>
      <c r="L192" s="15">
        <v>586334</v>
      </c>
      <c r="M192" s="19">
        <v>5430090</v>
      </c>
      <c r="N192" s="15">
        <v>5220996</v>
      </c>
      <c r="O192" s="20">
        <f t="shared" si="3"/>
        <v>0.96149345590957058</v>
      </c>
      <c r="P192" s="21">
        <v>5944813.04</v>
      </c>
      <c r="Q192" s="15">
        <v>5548704</v>
      </c>
      <c r="R192" s="23">
        <f t="shared" si="5"/>
        <v>0.93336896596499186</v>
      </c>
      <c r="S192" s="15">
        <v>177</v>
      </c>
      <c r="T192" s="15">
        <v>7662103</v>
      </c>
      <c r="U192" s="15">
        <v>873169</v>
      </c>
      <c r="V192" s="15">
        <v>32842873</v>
      </c>
      <c r="W192" s="15">
        <v>3959019</v>
      </c>
      <c r="X192" s="15">
        <v>950</v>
      </c>
      <c r="Y192" s="2">
        <v>183</v>
      </c>
      <c r="Z192" s="80">
        <f t="shared" si="6"/>
        <v>0.19263157894736843</v>
      </c>
      <c r="AA192" s="6">
        <v>11016041</v>
      </c>
      <c r="AB192" s="15">
        <v>8418992</v>
      </c>
      <c r="AC192" s="23">
        <f t="shared" si="7"/>
        <v>0.76424842645375046</v>
      </c>
      <c r="AD192" s="15">
        <v>64110</v>
      </c>
      <c r="AE192" s="18">
        <v>289068</v>
      </c>
      <c r="AF192" s="8">
        <f t="shared" si="2"/>
        <v>155949295</v>
      </c>
    </row>
    <row r="193" spans="1:32" x14ac:dyDescent="0.15">
      <c r="A193" s="14">
        <v>42855</v>
      </c>
      <c r="B193" s="15">
        <v>74775768</v>
      </c>
      <c r="C193" s="15">
        <v>46655</v>
      </c>
      <c r="D193" s="15">
        <v>366390</v>
      </c>
      <c r="E193" s="15">
        <v>41907</v>
      </c>
      <c r="F193" s="15">
        <v>1172554</v>
      </c>
      <c r="G193" s="15">
        <v>617375</v>
      </c>
      <c r="H193" s="23">
        <f t="shared" si="4"/>
        <v>0.52652159303537405</v>
      </c>
      <c r="I193" s="15">
        <v>3495685</v>
      </c>
      <c r="J193" s="15">
        <v>2510788</v>
      </c>
      <c r="K193" s="15">
        <v>12931989</v>
      </c>
      <c r="L193" s="15">
        <v>577992</v>
      </c>
      <c r="M193" s="19">
        <v>5834951</v>
      </c>
      <c r="N193" s="15">
        <v>5351336</v>
      </c>
      <c r="O193" s="20">
        <f t="shared" si="3"/>
        <v>0.91711755591435129</v>
      </c>
      <c r="P193" s="21">
        <v>6081562.96</v>
      </c>
      <c r="Q193" s="15">
        <v>5554848</v>
      </c>
      <c r="R193" s="23">
        <f t="shared" si="5"/>
        <v>0.91339151407880848</v>
      </c>
      <c r="S193" s="15">
        <v>78</v>
      </c>
      <c r="T193" s="15">
        <v>7668043</v>
      </c>
      <c r="U193" s="15">
        <v>885355</v>
      </c>
      <c r="V193" s="15">
        <v>34185570</v>
      </c>
      <c r="W193" s="15">
        <v>4047066</v>
      </c>
      <c r="X193" s="15">
        <v>888</v>
      </c>
      <c r="Y193" s="2">
        <v>408</v>
      </c>
      <c r="Z193" s="80">
        <f t="shared" si="6"/>
        <v>0.45945945945945948</v>
      </c>
      <c r="AA193" s="6">
        <v>10384669</v>
      </c>
      <c r="AB193" s="15">
        <v>8128376</v>
      </c>
      <c r="AC193" s="23">
        <f t="shared" si="7"/>
        <v>0.78272846250564176</v>
      </c>
      <c r="AD193" s="15">
        <v>81091</v>
      </c>
      <c r="AE193" s="18">
        <v>326964</v>
      </c>
      <c r="AF193" s="8">
        <f t="shared" si="2"/>
        <v>161593684</v>
      </c>
    </row>
    <row r="194" spans="1:32" x14ac:dyDescent="0.15">
      <c r="A194" s="14">
        <v>42886</v>
      </c>
      <c r="B194" s="15">
        <v>92216998</v>
      </c>
      <c r="C194" s="15">
        <v>55695</v>
      </c>
      <c r="D194" s="15">
        <v>408757</v>
      </c>
      <c r="E194" s="15">
        <v>43329</v>
      </c>
      <c r="F194" s="15">
        <v>1543697</v>
      </c>
      <c r="G194" s="15">
        <v>679251</v>
      </c>
      <c r="H194" s="23">
        <f t="shared" si="4"/>
        <v>0.44001575438703322</v>
      </c>
      <c r="I194" s="15">
        <v>4181458</v>
      </c>
      <c r="J194" s="15">
        <v>2978196</v>
      </c>
      <c r="K194" s="15">
        <v>16036303</v>
      </c>
      <c r="L194" s="15">
        <v>693055</v>
      </c>
      <c r="M194" s="19">
        <v>5347011</v>
      </c>
      <c r="N194" s="15">
        <v>6392257</v>
      </c>
      <c r="O194" s="20">
        <f t="shared" si="3"/>
        <v>1.1954822984280375</v>
      </c>
      <c r="P194" s="21">
        <v>7368838</v>
      </c>
      <c r="Q194" s="15">
        <v>6578760</v>
      </c>
      <c r="R194" s="23">
        <f t="shared" si="5"/>
        <v>0.892781195624059</v>
      </c>
      <c r="S194" s="15">
        <v>288</v>
      </c>
      <c r="T194" s="15">
        <v>9204193</v>
      </c>
      <c r="U194" s="15">
        <v>1057130</v>
      </c>
      <c r="V194" s="15">
        <v>43428286</v>
      </c>
      <c r="W194" s="15">
        <v>4846603</v>
      </c>
      <c r="X194" s="15">
        <v>1181</v>
      </c>
      <c r="Y194" s="2">
        <v>192</v>
      </c>
      <c r="Z194" s="80">
        <f t="shared" si="6"/>
        <v>0.16257408975444537</v>
      </c>
      <c r="AA194" s="6">
        <v>10554426</v>
      </c>
      <c r="AB194" s="15">
        <v>9771958</v>
      </c>
      <c r="AC194" s="23">
        <f t="shared" si="7"/>
        <v>0.92586351924775445</v>
      </c>
      <c r="AD194" s="15">
        <v>81462</v>
      </c>
      <c r="AE194" s="18">
        <v>399852</v>
      </c>
      <c r="AF194" s="8">
        <f t="shared" si="2"/>
        <v>199054023</v>
      </c>
    </row>
    <row r="195" spans="1:32" x14ac:dyDescent="0.15">
      <c r="A195" s="14">
        <v>42916</v>
      </c>
      <c r="B195" s="15">
        <v>86899446</v>
      </c>
      <c r="C195" s="15">
        <v>51917</v>
      </c>
      <c r="D195" s="15">
        <v>407712</v>
      </c>
      <c r="E195" s="15">
        <v>39458</v>
      </c>
      <c r="F195" s="15">
        <v>1866817</v>
      </c>
      <c r="G195" s="15">
        <v>822926</v>
      </c>
      <c r="H195" s="23">
        <f t="shared" si="4"/>
        <v>0.4408177127163509</v>
      </c>
      <c r="I195" s="15">
        <v>3679526</v>
      </c>
      <c r="J195" s="15">
        <v>2544976</v>
      </c>
      <c r="K195" s="15">
        <v>14812815</v>
      </c>
      <c r="L195" s="15">
        <v>615082</v>
      </c>
      <c r="M195" s="19">
        <v>5563379</v>
      </c>
      <c r="N195" s="15">
        <v>5323092</v>
      </c>
      <c r="O195" s="20">
        <f t="shared" si="3"/>
        <v>0.9568091622016045</v>
      </c>
      <c r="P195" s="21">
        <v>6632901.0399999991</v>
      </c>
      <c r="Q195" s="15">
        <v>6013236</v>
      </c>
      <c r="R195" s="23">
        <f t="shared" si="5"/>
        <v>0.90657707144082478</v>
      </c>
      <c r="S195" s="15">
        <v>98</v>
      </c>
      <c r="T195" s="15">
        <v>8125028</v>
      </c>
      <c r="U195" s="15">
        <v>891011</v>
      </c>
      <c r="V195" s="15">
        <v>42194622</v>
      </c>
      <c r="W195" s="15">
        <v>4222643</v>
      </c>
      <c r="X195" s="15">
        <v>1130</v>
      </c>
      <c r="Y195" s="2">
        <v>335</v>
      </c>
      <c r="Z195" s="80">
        <f t="shared" si="6"/>
        <v>0.29646017699115046</v>
      </c>
      <c r="AA195" s="6">
        <v>11373966</v>
      </c>
      <c r="AB195" s="15">
        <v>8533865</v>
      </c>
      <c r="AC195" s="23">
        <f t="shared" si="7"/>
        <v>0.75029809303105</v>
      </c>
      <c r="AD195" s="15">
        <v>79803</v>
      </c>
      <c r="AE195" s="18">
        <v>382860</v>
      </c>
      <c r="AF195" s="8">
        <f t="shared" si="2"/>
        <v>185640451</v>
      </c>
    </row>
    <row r="196" spans="1:32" x14ac:dyDescent="0.15">
      <c r="A196" s="14">
        <v>42947</v>
      </c>
      <c r="B196" s="15">
        <v>93718423</v>
      </c>
      <c r="C196" s="15">
        <v>48882</v>
      </c>
      <c r="D196" s="15">
        <v>420727</v>
      </c>
      <c r="E196" s="15">
        <v>35541</v>
      </c>
      <c r="F196" s="15">
        <v>1166955</v>
      </c>
      <c r="G196" s="15">
        <v>869315</v>
      </c>
      <c r="H196" s="23">
        <f t="shared" si="4"/>
        <v>0.74494303550693897</v>
      </c>
      <c r="I196" s="15">
        <v>3328849</v>
      </c>
      <c r="J196" s="15">
        <v>2453045</v>
      </c>
      <c r="K196" s="15">
        <v>15741313</v>
      </c>
      <c r="L196" s="15">
        <v>622571</v>
      </c>
      <c r="M196" s="19">
        <v>5306200</v>
      </c>
      <c r="N196" s="15">
        <v>5241645</v>
      </c>
      <c r="O196" s="20">
        <f t="shared" si="3"/>
        <v>0.98783404319475332</v>
      </c>
      <c r="P196" s="21">
        <v>6721034.9600000009</v>
      </c>
      <c r="Q196" s="15">
        <v>6160284</v>
      </c>
      <c r="R196" s="23">
        <f t="shared" si="5"/>
        <v>0.9165677662239089</v>
      </c>
      <c r="S196" s="15">
        <v>169</v>
      </c>
      <c r="T196" s="15">
        <v>7920664</v>
      </c>
      <c r="U196" s="15">
        <v>890089</v>
      </c>
      <c r="V196" s="15">
        <v>48328641</v>
      </c>
      <c r="W196" s="15">
        <v>4283642</v>
      </c>
      <c r="X196" s="15">
        <v>1086</v>
      </c>
      <c r="Y196" s="2">
        <v>588</v>
      </c>
      <c r="Z196" s="80">
        <f t="shared" si="6"/>
        <v>0.54143646408839774</v>
      </c>
      <c r="AA196" s="6">
        <v>8514168</v>
      </c>
      <c r="AB196" s="15">
        <v>7892421</v>
      </c>
      <c r="AC196" s="23">
        <f t="shared" si="7"/>
        <v>0.92697501388274228</v>
      </c>
      <c r="AD196" s="15">
        <v>77133</v>
      </c>
      <c r="AE196" s="18">
        <v>400728</v>
      </c>
      <c r="AF196" s="8">
        <f t="shared" si="2"/>
        <v>198434670</v>
      </c>
    </row>
    <row r="197" spans="1:32" x14ac:dyDescent="0.15">
      <c r="A197" s="14">
        <v>42978</v>
      </c>
      <c r="B197" s="15">
        <v>99954575</v>
      </c>
      <c r="C197" s="15">
        <v>53200</v>
      </c>
      <c r="D197" s="15">
        <v>416241</v>
      </c>
      <c r="E197" s="15">
        <v>38812</v>
      </c>
      <c r="F197" s="15">
        <v>1500484</v>
      </c>
      <c r="G197" s="15">
        <v>688660</v>
      </c>
      <c r="H197" s="23">
        <f t="shared" si="4"/>
        <v>0.4589585760328001</v>
      </c>
      <c r="I197" s="15">
        <v>3314557</v>
      </c>
      <c r="J197" s="15">
        <v>2488376</v>
      </c>
      <c r="K197" s="15">
        <v>16357455</v>
      </c>
      <c r="L197" s="15">
        <v>662282</v>
      </c>
      <c r="M197" s="19">
        <v>5140512</v>
      </c>
      <c r="N197" s="15">
        <v>5380079</v>
      </c>
      <c r="O197" s="20">
        <f t="shared" si="3"/>
        <v>1.0466037235201473</v>
      </c>
      <c r="P197" s="21">
        <v>6192026.04</v>
      </c>
      <c r="Q197" s="15">
        <v>6235752</v>
      </c>
      <c r="R197" s="23">
        <f t="shared" si="5"/>
        <v>1.0070616563492358</v>
      </c>
      <c r="S197" s="15">
        <v>77</v>
      </c>
      <c r="T197" s="15">
        <v>8214338</v>
      </c>
      <c r="U197" s="15">
        <v>920585</v>
      </c>
      <c r="V197" s="15">
        <v>51906188</v>
      </c>
      <c r="W197" s="15">
        <v>4537713</v>
      </c>
      <c r="X197" s="15">
        <v>1244</v>
      </c>
      <c r="Y197" s="2">
        <v>360</v>
      </c>
      <c r="Z197" s="80">
        <f t="shared" si="6"/>
        <v>0.28938906752411575</v>
      </c>
      <c r="AA197" s="6">
        <v>11697650</v>
      </c>
      <c r="AB197" s="15">
        <v>6921439</v>
      </c>
      <c r="AC197" s="23">
        <f t="shared" si="7"/>
        <v>0.5916948275935765</v>
      </c>
      <c r="AD197" s="15">
        <v>75193</v>
      </c>
      <c r="AE197" s="18">
        <v>392928</v>
      </c>
      <c r="AF197" s="8">
        <f t="shared" si="2"/>
        <v>208558810</v>
      </c>
    </row>
    <row r="198" spans="1:32" x14ac:dyDescent="0.15">
      <c r="A198" s="14">
        <v>43008</v>
      </c>
      <c r="B198" s="15">
        <v>83783210</v>
      </c>
      <c r="C198" s="15">
        <v>51272</v>
      </c>
      <c r="D198" s="15">
        <v>343295</v>
      </c>
      <c r="E198" s="15">
        <v>38004</v>
      </c>
      <c r="F198" s="15">
        <v>768896</v>
      </c>
      <c r="G198" s="15">
        <v>614421</v>
      </c>
      <c r="H198" s="23">
        <f t="shared" si="4"/>
        <v>0.79909506617279835</v>
      </c>
      <c r="I198" s="15">
        <v>3035835</v>
      </c>
      <c r="J198" s="15">
        <v>2169327</v>
      </c>
      <c r="K198" s="15">
        <v>14271673</v>
      </c>
      <c r="L198" s="15">
        <v>596600</v>
      </c>
      <c r="M198" s="19">
        <v>4990508</v>
      </c>
      <c r="N198" s="15">
        <v>4736093</v>
      </c>
      <c r="O198" s="20">
        <f t="shared" si="3"/>
        <v>0.94902021998562069</v>
      </c>
      <c r="P198" s="21">
        <v>5208804.959999999</v>
      </c>
      <c r="Q198" s="15">
        <v>5579736</v>
      </c>
      <c r="R198" s="23">
        <f t="shared" si="5"/>
        <v>1.0712123112400049</v>
      </c>
      <c r="S198" s="15">
        <v>36</v>
      </c>
      <c r="T198" s="15">
        <v>7406576</v>
      </c>
      <c r="U198" s="15">
        <v>793210</v>
      </c>
      <c r="V198" s="15">
        <v>43815920</v>
      </c>
      <c r="W198" s="15">
        <v>3933405</v>
      </c>
      <c r="X198" s="15">
        <v>1065</v>
      </c>
      <c r="Y198" s="2">
        <v>300</v>
      </c>
      <c r="Z198" s="80">
        <f t="shared" si="6"/>
        <v>0.28169014084507044</v>
      </c>
      <c r="AA198" s="6">
        <v>11735140</v>
      </c>
      <c r="AB198" s="15">
        <v>6739916</v>
      </c>
      <c r="AC198" s="23">
        <f t="shared" si="7"/>
        <v>0.57433622436545284</v>
      </c>
      <c r="AD198" s="15">
        <v>72838</v>
      </c>
      <c r="AE198" s="18">
        <v>351852</v>
      </c>
      <c r="AF198" s="8">
        <f t="shared" si="2"/>
        <v>178333519</v>
      </c>
    </row>
    <row r="199" spans="1:32" x14ac:dyDescent="0.15">
      <c r="A199" s="14">
        <v>43039</v>
      </c>
      <c r="B199" s="15">
        <v>78951956</v>
      </c>
      <c r="C199" s="15">
        <v>52877</v>
      </c>
      <c r="D199" s="15">
        <v>324678</v>
      </c>
      <c r="E199" s="15">
        <v>35804</v>
      </c>
      <c r="F199" s="15">
        <v>1091689</v>
      </c>
      <c r="G199" s="15">
        <v>667351</v>
      </c>
      <c r="H199" s="23">
        <f t="shared" si="4"/>
        <v>0.61130138711666049</v>
      </c>
      <c r="I199" s="15">
        <v>3388352</v>
      </c>
      <c r="J199" s="15">
        <v>2290771</v>
      </c>
      <c r="K199" s="15">
        <v>13948050</v>
      </c>
      <c r="L199" s="15">
        <v>606326</v>
      </c>
      <c r="M199" s="19">
        <v>5724411</v>
      </c>
      <c r="N199" s="15">
        <v>4808910</v>
      </c>
      <c r="O199" s="20">
        <f t="shared" si="3"/>
        <v>0.84007070771123882</v>
      </c>
      <c r="P199" s="21">
        <v>6098049</v>
      </c>
      <c r="Q199" s="15">
        <v>5580384</v>
      </c>
      <c r="R199" s="23">
        <f t="shared" si="5"/>
        <v>0.91510973427730735</v>
      </c>
      <c r="S199" s="15">
        <v>36</v>
      </c>
      <c r="T199" s="15">
        <v>7557757</v>
      </c>
      <c r="U199" s="15">
        <v>781294</v>
      </c>
      <c r="V199" s="15">
        <v>40053675</v>
      </c>
      <c r="W199" s="15">
        <v>3863865</v>
      </c>
      <c r="X199" s="15">
        <v>1146</v>
      </c>
      <c r="Y199" s="2">
        <v>360</v>
      </c>
      <c r="Z199" s="80">
        <f t="shared" si="6"/>
        <v>0.31413612565445026</v>
      </c>
      <c r="AA199" s="6">
        <v>9592412</v>
      </c>
      <c r="AB199" s="15">
        <v>7654434</v>
      </c>
      <c r="AC199" s="23">
        <f t="shared" si="7"/>
        <v>0.79796760189199545</v>
      </c>
      <c r="AD199" s="15">
        <v>59824</v>
      </c>
      <c r="AE199" s="18">
        <v>329460</v>
      </c>
      <c r="AF199" s="8">
        <f t="shared" si="2"/>
        <v>170956164</v>
      </c>
    </row>
    <row r="200" spans="1:32" x14ac:dyDescent="0.15">
      <c r="A200" s="14">
        <v>43069</v>
      </c>
      <c r="B200" s="15">
        <v>62328158</v>
      </c>
      <c r="C200" s="15">
        <v>43385</v>
      </c>
      <c r="D200" s="15">
        <v>258934</v>
      </c>
      <c r="E200" s="15">
        <v>32196</v>
      </c>
      <c r="F200" s="15">
        <v>991259</v>
      </c>
      <c r="G200" s="15">
        <v>519750</v>
      </c>
      <c r="H200" s="23">
        <f t="shared" si="4"/>
        <v>0.52433319647034726</v>
      </c>
      <c r="I200" s="15">
        <v>3047914</v>
      </c>
      <c r="J200" s="15">
        <v>1968708</v>
      </c>
      <c r="K200" s="15">
        <v>10828108</v>
      </c>
      <c r="L200" s="15">
        <v>485666</v>
      </c>
      <c r="M200" s="19">
        <v>5265917</v>
      </c>
      <c r="N200" s="15">
        <v>3946115</v>
      </c>
      <c r="O200" s="20">
        <f t="shared" si="3"/>
        <v>0.74936900828478692</v>
      </c>
      <c r="P200" s="21">
        <v>6682528.96</v>
      </c>
      <c r="Q200" s="15">
        <v>4611600</v>
      </c>
      <c r="R200" s="23">
        <f t="shared" si="5"/>
        <v>0.69009801941808568</v>
      </c>
      <c r="S200" s="15">
        <v>122</v>
      </c>
      <c r="T200" s="15">
        <v>6604910</v>
      </c>
      <c r="U200" s="15">
        <v>661884</v>
      </c>
      <c r="V200" s="15">
        <v>29927088</v>
      </c>
      <c r="W200" s="15">
        <v>3207809</v>
      </c>
      <c r="X200" s="15">
        <v>931</v>
      </c>
      <c r="Y200" s="2">
        <v>300</v>
      </c>
      <c r="Z200" s="80">
        <f t="shared" si="6"/>
        <v>0.32223415682062301</v>
      </c>
      <c r="AA200" s="6">
        <v>10183983</v>
      </c>
      <c r="AB200" s="15">
        <v>6760352</v>
      </c>
      <c r="AC200" s="23">
        <f t="shared" si="7"/>
        <v>0.66382200363060306</v>
      </c>
      <c r="AD200" s="15">
        <v>59926</v>
      </c>
      <c r="AE200" s="18">
        <v>233256</v>
      </c>
      <c r="AF200" s="8">
        <f t="shared" si="2"/>
        <v>135526181</v>
      </c>
    </row>
    <row r="201" spans="1:32" x14ac:dyDescent="0.15">
      <c r="A201" s="14">
        <v>43100</v>
      </c>
      <c r="B201" s="15">
        <v>61307851</v>
      </c>
      <c r="C201" s="15">
        <v>44292</v>
      </c>
      <c r="D201" s="15">
        <v>248612</v>
      </c>
      <c r="E201" s="15">
        <v>31405</v>
      </c>
      <c r="F201" s="15">
        <v>875806</v>
      </c>
      <c r="G201" s="15">
        <v>708227</v>
      </c>
      <c r="H201" s="23">
        <f t="shared" si="4"/>
        <v>0.80865739672941273</v>
      </c>
      <c r="I201" s="15">
        <v>3181686</v>
      </c>
      <c r="J201" s="15">
        <v>2004120</v>
      </c>
      <c r="K201" s="15">
        <v>10772913</v>
      </c>
      <c r="L201" s="15">
        <v>508762</v>
      </c>
      <c r="M201" s="19">
        <v>6056654</v>
      </c>
      <c r="N201" s="15">
        <v>3962962</v>
      </c>
      <c r="O201" s="20">
        <f t="shared" si="3"/>
        <v>0.65431540253083631</v>
      </c>
      <c r="P201" s="21">
        <v>6483894</v>
      </c>
      <c r="Q201" s="15">
        <v>4569276</v>
      </c>
      <c r="R201" s="23">
        <f t="shared" si="5"/>
        <v>0.70471170565095609</v>
      </c>
      <c r="S201" s="15">
        <v>75</v>
      </c>
      <c r="T201" s="15">
        <v>6610222</v>
      </c>
      <c r="U201" s="15">
        <v>674626</v>
      </c>
      <c r="V201" s="15">
        <v>28996844</v>
      </c>
      <c r="W201" s="15">
        <v>3223941</v>
      </c>
      <c r="X201" s="15">
        <v>948</v>
      </c>
      <c r="Y201" s="2">
        <v>372</v>
      </c>
      <c r="Z201" s="80">
        <f t="shared" si="6"/>
        <v>0.39240506329113922</v>
      </c>
      <c r="AA201" s="6">
        <v>11502354</v>
      </c>
      <c r="AB201" s="15">
        <v>6962162</v>
      </c>
      <c r="AC201" s="23">
        <f t="shared" si="7"/>
        <v>0.60528149281442734</v>
      </c>
      <c r="AD201" s="15">
        <v>58530</v>
      </c>
      <c r="AE201" s="18">
        <v>247872</v>
      </c>
      <c r="AF201" s="8">
        <f t="shared" si="2"/>
        <v>134114750</v>
      </c>
    </row>
    <row r="202" spans="1:32" x14ac:dyDescent="0.15">
      <c r="A202" s="14">
        <v>43131</v>
      </c>
      <c r="B202" s="15">
        <v>70917006</v>
      </c>
      <c r="C202" s="15">
        <v>56502</v>
      </c>
      <c r="D202" s="15">
        <v>258460</v>
      </c>
      <c r="E202" s="15">
        <v>34053</v>
      </c>
      <c r="F202" s="15">
        <v>1175745</v>
      </c>
      <c r="G202" s="15">
        <v>465163</v>
      </c>
      <c r="H202" s="23">
        <f t="shared" si="4"/>
        <v>0.39563255637914685</v>
      </c>
      <c r="I202" s="15">
        <v>3408733</v>
      </c>
      <c r="J202" s="15">
        <v>2313252</v>
      </c>
      <c r="K202" s="15">
        <v>12939815</v>
      </c>
      <c r="L202" s="15">
        <v>603434</v>
      </c>
      <c r="M202" s="19">
        <v>5435950</v>
      </c>
      <c r="N202" s="15">
        <v>4637293</v>
      </c>
      <c r="O202" s="20">
        <f t="shared" si="3"/>
        <v>0.85307867070153331</v>
      </c>
      <c r="P202" s="21">
        <v>4532433.959999999</v>
      </c>
      <c r="Q202" s="15">
        <v>4861908</v>
      </c>
      <c r="R202" s="23">
        <f t="shared" si="5"/>
        <v>1.072692518613112</v>
      </c>
      <c r="S202" s="15">
        <v>42</v>
      </c>
      <c r="T202" s="15">
        <v>7058413</v>
      </c>
      <c r="U202" s="15">
        <v>861225</v>
      </c>
      <c r="V202" s="15">
        <v>30138335</v>
      </c>
      <c r="W202" s="15">
        <v>3956486</v>
      </c>
      <c r="X202" s="15">
        <v>922</v>
      </c>
      <c r="Y202" s="2">
        <v>330</v>
      </c>
      <c r="Z202" s="80">
        <f t="shared" si="6"/>
        <v>0.35791757049891543</v>
      </c>
      <c r="AA202" s="6">
        <v>10728292</v>
      </c>
      <c r="AB202" s="15">
        <v>6746365</v>
      </c>
      <c r="AC202" s="23">
        <f t="shared" si="7"/>
        <v>0.62883868187032943</v>
      </c>
      <c r="AD202" s="15">
        <v>56330</v>
      </c>
      <c r="AE202" s="18">
        <v>271608</v>
      </c>
      <c r="AF202" s="8">
        <f t="shared" ref="AF202:AF265" si="8">SUM(B202:C202,D202,E202,G202,I202,J202,K202:L202,N202,Q202,S202,T202:U202,V202,W202,Y202,AB202,AD202:AE202)</f>
        <v>149584753</v>
      </c>
    </row>
    <row r="203" spans="1:32" x14ac:dyDescent="0.15">
      <c r="A203" s="14">
        <v>43159</v>
      </c>
      <c r="B203" s="15">
        <v>49385541</v>
      </c>
      <c r="C203" s="15">
        <v>36028</v>
      </c>
      <c r="D203" s="15">
        <v>196142</v>
      </c>
      <c r="E203" s="15">
        <v>25046</v>
      </c>
      <c r="F203" s="15">
        <v>738219</v>
      </c>
      <c r="G203" s="15">
        <v>429859</v>
      </c>
      <c r="H203" s="23">
        <f t="shared" si="4"/>
        <v>0.58229197568743152</v>
      </c>
      <c r="I203" s="15">
        <v>2542843</v>
      </c>
      <c r="J203" s="15">
        <v>1608354</v>
      </c>
      <c r="K203" s="15">
        <v>8410227</v>
      </c>
      <c r="L203" s="15">
        <v>407285</v>
      </c>
      <c r="M203" s="19">
        <v>4953958</v>
      </c>
      <c r="N203" s="15">
        <v>3363159</v>
      </c>
      <c r="O203" s="20">
        <f t="shared" si="3"/>
        <v>0.67888322831965875</v>
      </c>
      <c r="P203" s="21">
        <v>4004342.0400000005</v>
      </c>
      <c r="Q203" s="15">
        <v>3752412</v>
      </c>
      <c r="R203" s="23">
        <f t="shared" si="5"/>
        <v>0.9370857840105985</v>
      </c>
      <c r="S203" s="15">
        <v>24</v>
      </c>
      <c r="T203" s="15">
        <v>5544702</v>
      </c>
      <c r="U203" s="15">
        <v>604463</v>
      </c>
      <c r="V203" s="15">
        <v>22074934</v>
      </c>
      <c r="W203" s="15">
        <v>2817032</v>
      </c>
      <c r="X203" s="15">
        <v>872</v>
      </c>
      <c r="Y203" s="2">
        <v>139</v>
      </c>
      <c r="Z203" s="80">
        <f t="shared" si="6"/>
        <v>0.15940366972477063</v>
      </c>
      <c r="AA203" s="6">
        <v>10433919</v>
      </c>
      <c r="AB203" s="15">
        <v>5588296</v>
      </c>
      <c r="AC203" s="23">
        <f t="shared" si="7"/>
        <v>0.53558936004774427</v>
      </c>
      <c r="AD203" s="15">
        <v>48753</v>
      </c>
      <c r="AE203" s="18">
        <v>197292</v>
      </c>
      <c r="AF203" s="8">
        <f t="shared" si="8"/>
        <v>107032531</v>
      </c>
    </row>
    <row r="204" spans="1:32" x14ac:dyDescent="0.15">
      <c r="A204" s="14">
        <v>43190</v>
      </c>
      <c r="B204" s="15">
        <v>72093346</v>
      </c>
      <c r="C204" s="15">
        <v>53585</v>
      </c>
      <c r="D204" s="15">
        <v>292695</v>
      </c>
      <c r="E204" s="15">
        <v>39926</v>
      </c>
      <c r="F204" s="15">
        <v>1115817</v>
      </c>
      <c r="G204" s="15">
        <v>537323</v>
      </c>
      <c r="H204" s="23">
        <f t="shared" si="4"/>
        <v>0.48155118626082949</v>
      </c>
      <c r="I204" s="15">
        <v>3693010</v>
      </c>
      <c r="J204" s="15">
        <v>2377164</v>
      </c>
      <c r="K204" s="15">
        <v>12360780</v>
      </c>
      <c r="L204" s="15">
        <v>589514</v>
      </c>
      <c r="M204" s="19">
        <v>5548086</v>
      </c>
      <c r="N204" s="15">
        <v>5073032</v>
      </c>
      <c r="O204" s="20">
        <f t="shared" si="3"/>
        <v>0.91437515568432071</v>
      </c>
      <c r="P204" s="21">
        <v>5156420.04</v>
      </c>
      <c r="Q204" s="15">
        <v>4818168</v>
      </c>
      <c r="R204" s="23">
        <f t="shared" si="5"/>
        <v>0.93440176762636273</v>
      </c>
      <c r="S204" s="15">
        <v>48</v>
      </c>
      <c r="T204" s="15">
        <v>8174821</v>
      </c>
      <c r="U204" s="15">
        <v>868533</v>
      </c>
      <c r="V204" s="15">
        <v>33264997</v>
      </c>
      <c r="W204" s="15">
        <v>4115674</v>
      </c>
      <c r="X204" s="15">
        <v>1003</v>
      </c>
      <c r="Y204" s="2">
        <v>415</v>
      </c>
      <c r="Z204" s="80">
        <f t="shared" si="6"/>
        <v>0.41375872382851447</v>
      </c>
      <c r="AA204" s="6">
        <v>11918592</v>
      </c>
      <c r="AB204" s="15">
        <v>8408764</v>
      </c>
      <c r="AC204" s="23">
        <f t="shared" si="7"/>
        <v>0.70551655766050214</v>
      </c>
      <c r="AD204" s="15">
        <v>68332</v>
      </c>
      <c r="AE204" s="18">
        <v>228360</v>
      </c>
      <c r="AF204" s="8">
        <f t="shared" si="8"/>
        <v>157058487</v>
      </c>
    </row>
    <row r="205" spans="1:32" x14ac:dyDescent="0.15">
      <c r="A205" s="14">
        <v>43220</v>
      </c>
      <c r="B205" s="15">
        <v>76541095</v>
      </c>
      <c r="C205" s="15">
        <v>54154</v>
      </c>
      <c r="D205" s="15">
        <v>313870</v>
      </c>
      <c r="E205" s="15">
        <v>34560</v>
      </c>
      <c r="F205" s="15">
        <v>1191909</v>
      </c>
      <c r="G205" s="15">
        <v>584423</v>
      </c>
      <c r="H205" s="23">
        <f t="shared" si="4"/>
        <v>0.49032518422127863</v>
      </c>
      <c r="I205" s="15">
        <v>3668756</v>
      </c>
      <c r="J205" s="15">
        <v>2425540</v>
      </c>
      <c r="K205" s="15">
        <v>13059549</v>
      </c>
      <c r="L205" s="15">
        <v>616457</v>
      </c>
      <c r="M205" s="19">
        <v>5786610</v>
      </c>
      <c r="N205" s="15">
        <v>5366944</v>
      </c>
      <c r="O205" s="20">
        <f t="shared" si="3"/>
        <v>0.92747636353581808</v>
      </c>
      <c r="P205" s="21">
        <v>5029683.96</v>
      </c>
      <c r="Q205" s="15">
        <v>5123640</v>
      </c>
      <c r="R205" s="23">
        <f t="shared" si="5"/>
        <v>1.0186803069034183</v>
      </c>
      <c r="S205" s="15">
        <v>6</v>
      </c>
      <c r="T205" s="15">
        <v>8325838</v>
      </c>
      <c r="U205" s="15">
        <v>895745</v>
      </c>
      <c r="V205" s="15">
        <v>34408357</v>
      </c>
      <c r="W205" s="15">
        <v>4225379</v>
      </c>
      <c r="X205" s="15">
        <v>887</v>
      </c>
      <c r="Y205" s="2">
        <v>270</v>
      </c>
      <c r="Z205" s="80">
        <f t="shared" si="6"/>
        <v>0.30439684329199551</v>
      </c>
      <c r="AA205" s="6">
        <v>9739631</v>
      </c>
      <c r="AB205" s="15">
        <v>8052121</v>
      </c>
      <c r="AC205" s="23">
        <f t="shared" si="7"/>
        <v>0.82673778914211427</v>
      </c>
      <c r="AD205" s="15">
        <v>63387</v>
      </c>
      <c r="AE205" s="18">
        <v>262452</v>
      </c>
      <c r="AF205" s="8">
        <f t="shared" si="8"/>
        <v>164022543</v>
      </c>
    </row>
    <row r="206" spans="1:32" x14ac:dyDescent="0.15">
      <c r="A206" s="14">
        <v>43251</v>
      </c>
      <c r="B206" s="15">
        <v>110993206</v>
      </c>
      <c r="C206" s="15">
        <v>84605</v>
      </c>
      <c r="D206" s="15">
        <v>443998</v>
      </c>
      <c r="E206" s="15">
        <v>48849</v>
      </c>
      <c r="F206" s="15">
        <v>1223525</v>
      </c>
      <c r="G206" s="15">
        <v>911467</v>
      </c>
      <c r="H206" s="23">
        <f t="shared" si="4"/>
        <v>0.74495167650844896</v>
      </c>
      <c r="I206" s="15">
        <v>4963231</v>
      </c>
      <c r="J206" s="15">
        <v>3293545</v>
      </c>
      <c r="K206" s="15">
        <v>17999570</v>
      </c>
      <c r="L206" s="15">
        <v>802808</v>
      </c>
      <c r="M206" s="19">
        <v>5130756</v>
      </c>
      <c r="N206" s="15">
        <v>7277589</v>
      </c>
      <c r="O206" s="20">
        <f t="shared" si="3"/>
        <v>1.4184243023835084</v>
      </c>
      <c r="P206" s="21">
        <v>6882155.040000001</v>
      </c>
      <c r="Q206" s="15">
        <v>6116436</v>
      </c>
      <c r="R206" s="23">
        <f t="shared" si="5"/>
        <v>0.88873847863793531</v>
      </c>
      <c r="S206" s="15">
        <v>304</v>
      </c>
      <c r="T206" s="15">
        <v>11496762</v>
      </c>
      <c r="U206" s="15">
        <v>1232092</v>
      </c>
      <c r="V206" s="15">
        <v>52087844</v>
      </c>
      <c r="W206" s="15">
        <v>5812557</v>
      </c>
      <c r="X206" s="15">
        <v>1285</v>
      </c>
      <c r="Y206" s="2">
        <v>448</v>
      </c>
      <c r="Z206" s="80">
        <f t="shared" si="6"/>
        <v>0.34863813229571983</v>
      </c>
      <c r="AA206" s="6">
        <v>9809224</v>
      </c>
      <c r="AB206" s="15">
        <v>11587018</v>
      </c>
      <c r="AC206" s="23">
        <f t="shared" si="7"/>
        <v>1.1812369663492239</v>
      </c>
      <c r="AD206" s="15">
        <v>99264</v>
      </c>
      <c r="AE206" s="18">
        <v>455748</v>
      </c>
      <c r="AF206" s="8">
        <f t="shared" si="8"/>
        <v>235707341</v>
      </c>
    </row>
    <row r="207" spans="1:32" x14ac:dyDescent="0.15">
      <c r="A207" s="14">
        <v>43281</v>
      </c>
      <c r="B207" s="15">
        <v>86497712</v>
      </c>
      <c r="C207" s="15">
        <v>59092</v>
      </c>
      <c r="D207" s="15">
        <v>350875</v>
      </c>
      <c r="E207" s="15">
        <v>38057</v>
      </c>
      <c r="F207" s="15">
        <v>1311948</v>
      </c>
      <c r="G207" s="15">
        <v>614761</v>
      </c>
      <c r="H207" s="23">
        <f t="shared" si="4"/>
        <v>0.4685864073880977</v>
      </c>
      <c r="I207" s="15">
        <v>3605567</v>
      </c>
      <c r="J207" s="15">
        <v>2285881</v>
      </c>
      <c r="K207" s="15">
        <v>13513244</v>
      </c>
      <c r="L207" s="15">
        <v>597386</v>
      </c>
      <c r="M207" s="19">
        <v>5564553</v>
      </c>
      <c r="N207" s="15">
        <v>4997686</v>
      </c>
      <c r="O207" s="20">
        <f t="shared" si="3"/>
        <v>0.89812892428196833</v>
      </c>
      <c r="P207" s="21">
        <v>5296434</v>
      </c>
      <c r="Q207" s="15">
        <v>5013036</v>
      </c>
      <c r="R207" s="23">
        <f t="shared" si="5"/>
        <v>0.94649267790366121</v>
      </c>
      <c r="S207" s="15">
        <v>17</v>
      </c>
      <c r="T207" s="15">
        <v>8417791</v>
      </c>
      <c r="U207" s="15">
        <v>852269</v>
      </c>
      <c r="V207" s="15">
        <v>41952813</v>
      </c>
      <c r="W207" s="15">
        <v>4192515</v>
      </c>
      <c r="X207" s="15">
        <v>1145</v>
      </c>
      <c r="Y207" s="2">
        <v>249</v>
      </c>
      <c r="Z207" s="80">
        <f t="shared" si="6"/>
        <v>0.21746724890829694</v>
      </c>
      <c r="AA207" s="6">
        <v>11672791</v>
      </c>
      <c r="AB207" s="15">
        <v>8632851</v>
      </c>
      <c r="AC207" s="23">
        <f t="shared" si="7"/>
        <v>0.7395704249309355</v>
      </c>
      <c r="AD207" s="15">
        <v>77080</v>
      </c>
      <c r="AE207" s="18">
        <v>718308</v>
      </c>
      <c r="AF207" s="8">
        <f t="shared" si="8"/>
        <v>182417190</v>
      </c>
    </row>
    <row r="208" spans="1:32" x14ac:dyDescent="0.15">
      <c r="A208" s="14">
        <v>43312</v>
      </c>
      <c r="B208" s="15">
        <v>99176027</v>
      </c>
      <c r="C208" s="15">
        <v>64512</v>
      </c>
      <c r="D208" s="15">
        <v>342030</v>
      </c>
      <c r="E208" s="15">
        <v>34403</v>
      </c>
      <c r="F208" s="15">
        <v>1333045</v>
      </c>
      <c r="G208" s="15">
        <v>631969</v>
      </c>
      <c r="H208" s="23">
        <f t="shared" si="4"/>
        <v>0.4740792696420601</v>
      </c>
      <c r="I208" s="15">
        <v>3536954</v>
      </c>
      <c r="J208" s="15">
        <v>2407521</v>
      </c>
      <c r="K208" s="15">
        <v>15330454</v>
      </c>
      <c r="L208" s="15">
        <v>657493</v>
      </c>
      <c r="M208" s="19">
        <v>5198398</v>
      </c>
      <c r="N208" s="15">
        <v>5356543</v>
      </c>
      <c r="O208" s="20">
        <f t="shared" si="3"/>
        <v>1.0304218722768053</v>
      </c>
      <c r="P208" s="21">
        <v>5540625.96</v>
      </c>
      <c r="Q208" s="15">
        <v>5197872</v>
      </c>
      <c r="R208" s="23">
        <f t="shared" si="5"/>
        <v>0.93813804388268074</v>
      </c>
      <c r="S208" s="15">
        <v>0</v>
      </c>
      <c r="T208" s="15">
        <v>8792587</v>
      </c>
      <c r="U208" s="15">
        <v>913108</v>
      </c>
      <c r="V208" s="15">
        <v>49074668</v>
      </c>
      <c r="W208" s="15">
        <v>4590547</v>
      </c>
      <c r="X208" s="15">
        <v>1198</v>
      </c>
      <c r="Y208" s="2">
        <v>292</v>
      </c>
      <c r="Z208" s="80">
        <f t="shared" si="6"/>
        <v>0.24373956594323873</v>
      </c>
      <c r="AA208" s="6">
        <v>8566149</v>
      </c>
      <c r="AB208" s="15">
        <v>8223428</v>
      </c>
      <c r="AC208" s="23">
        <f t="shared" si="7"/>
        <v>0.95999123993757285</v>
      </c>
      <c r="AD208" s="15">
        <v>80100</v>
      </c>
      <c r="AE208" s="18">
        <v>854928</v>
      </c>
      <c r="AF208" s="8">
        <f t="shared" si="8"/>
        <v>205265436</v>
      </c>
    </row>
    <row r="209" spans="1:32" x14ac:dyDescent="0.15">
      <c r="A209" s="14">
        <v>43343</v>
      </c>
      <c r="B209" s="15">
        <v>99265352</v>
      </c>
      <c r="C209" s="15">
        <v>61548</v>
      </c>
      <c r="D209" s="15">
        <v>349380</v>
      </c>
      <c r="E209" s="15">
        <v>36048</v>
      </c>
      <c r="F209" s="15">
        <v>824332</v>
      </c>
      <c r="G209" s="15">
        <v>496197</v>
      </c>
      <c r="H209" s="23">
        <f t="shared" si="4"/>
        <v>0.60193829670569621</v>
      </c>
      <c r="I209" s="15">
        <v>3356852</v>
      </c>
      <c r="J209" s="15">
        <v>2311189</v>
      </c>
      <c r="K209" s="15">
        <v>14947002</v>
      </c>
      <c r="L209" s="15">
        <v>656985</v>
      </c>
      <c r="M209" s="19">
        <v>4969413</v>
      </c>
      <c r="N209" s="15">
        <v>5140837</v>
      </c>
      <c r="O209" s="20">
        <f t="shared" si="3"/>
        <v>1.0344958247583769</v>
      </c>
      <c r="P209" s="21">
        <v>5206109.040000001</v>
      </c>
      <c r="Q209" s="15">
        <v>5527380</v>
      </c>
      <c r="R209" s="23">
        <f t="shared" si="5"/>
        <v>1.0617103786208826</v>
      </c>
      <c r="S209" s="15">
        <v>89</v>
      </c>
      <c r="T209" s="15">
        <v>8251376</v>
      </c>
      <c r="U209" s="15">
        <v>872569</v>
      </c>
      <c r="V209" s="15">
        <v>50638967</v>
      </c>
      <c r="W209" s="15">
        <v>4465913</v>
      </c>
      <c r="X209" s="15">
        <v>1091</v>
      </c>
      <c r="Y209" s="2">
        <v>475</v>
      </c>
      <c r="Z209" s="80">
        <f t="shared" si="6"/>
        <v>0.43538038496791936</v>
      </c>
      <c r="AA209" s="6">
        <v>10691437</v>
      </c>
      <c r="AB209" s="15">
        <v>6832777</v>
      </c>
      <c r="AC209" s="23">
        <f t="shared" si="7"/>
        <v>0.63908873989530124</v>
      </c>
      <c r="AD209" s="15">
        <v>73184</v>
      </c>
      <c r="AE209" s="18">
        <v>888132</v>
      </c>
      <c r="AF209" s="8">
        <f t="shared" si="8"/>
        <v>204172252</v>
      </c>
    </row>
    <row r="210" spans="1:32" x14ac:dyDescent="0.15">
      <c r="A210" s="14">
        <v>43373</v>
      </c>
      <c r="B210" s="15">
        <v>78197839</v>
      </c>
      <c r="C210" s="15">
        <v>52035</v>
      </c>
      <c r="D210" s="15">
        <v>261242</v>
      </c>
      <c r="E210" s="15">
        <v>27524</v>
      </c>
      <c r="F210" s="15">
        <v>1059513</v>
      </c>
      <c r="G210" s="15">
        <v>456308</v>
      </c>
      <c r="H210" s="23">
        <f t="shared" si="4"/>
        <v>0.43067711297548966</v>
      </c>
      <c r="I210" s="15">
        <v>2889877</v>
      </c>
      <c r="J210" s="15">
        <v>1921246</v>
      </c>
      <c r="K210" s="15">
        <v>12227925</v>
      </c>
      <c r="L210" s="15">
        <v>552782</v>
      </c>
      <c r="M210" s="19">
        <v>5155615</v>
      </c>
      <c r="N210" s="15">
        <v>4430509</v>
      </c>
      <c r="O210" s="20">
        <f t="shared" si="3"/>
        <v>0.85935606130403452</v>
      </c>
      <c r="P210" s="21">
        <v>4358613.959999999</v>
      </c>
      <c r="Q210" s="15">
        <v>4425552</v>
      </c>
      <c r="R210" s="23">
        <f t="shared" si="5"/>
        <v>1.0153576436487164</v>
      </c>
      <c r="S210" s="15">
        <v>10</v>
      </c>
      <c r="T210" s="15">
        <v>7024145</v>
      </c>
      <c r="U210" s="15">
        <v>714877</v>
      </c>
      <c r="V210" s="15">
        <v>38816662</v>
      </c>
      <c r="W210" s="15">
        <v>3634520</v>
      </c>
      <c r="X210" s="15">
        <v>859</v>
      </c>
      <c r="Y210" s="2">
        <v>175</v>
      </c>
      <c r="Z210" s="80">
        <f t="shared" si="6"/>
        <v>0.20372526193247964</v>
      </c>
      <c r="AA210" s="6">
        <v>10807265</v>
      </c>
      <c r="AB210" s="15">
        <v>6121878</v>
      </c>
      <c r="AC210" s="23">
        <f t="shared" si="7"/>
        <v>0.56645950663743327</v>
      </c>
      <c r="AD210" s="15">
        <v>68344</v>
      </c>
      <c r="AE210" s="18">
        <v>694296</v>
      </c>
      <c r="AF210" s="8">
        <f t="shared" si="8"/>
        <v>162517746</v>
      </c>
    </row>
    <row r="211" spans="1:32" x14ac:dyDescent="0.15">
      <c r="A211" s="14">
        <v>43404</v>
      </c>
      <c r="B211" s="15">
        <v>84940413</v>
      </c>
      <c r="C211" s="15">
        <v>65168</v>
      </c>
      <c r="D211" s="15">
        <v>282193</v>
      </c>
      <c r="E211" s="15">
        <v>33641</v>
      </c>
      <c r="F211" s="15">
        <v>1414005</v>
      </c>
      <c r="G211" s="15">
        <v>691313</v>
      </c>
      <c r="H211" s="23">
        <f t="shared" si="4"/>
        <v>0.48890421179557358</v>
      </c>
      <c r="I211" s="15">
        <v>3664817</v>
      </c>
      <c r="J211" s="15">
        <v>2309746</v>
      </c>
      <c r="K211" s="15">
        <v>13452849</v>
      </c>
      <c r="L211" s="15">
        <v>639542</v>
      </c>
      <c r="M211" s="19">
        <v>6351046</v>
      </c>
      <c r="N211" s="15">
        <v>5282994</v>
      </c>
      <c r="O211" s="20">
        <f t="shared" si="3"/>
        <v>0.83183053626127101</v>
      </c>
      <c r="P211" s="21">
        <v>4898743.92</v>
      </c>
      <c r="Q211" s="15">
        <v>4943844</v>
      </c>
      <c r="R211" s="23">
        <f t="shared" si="5"/>
        <v>1.0092064579689235</v>
      </c>
      <c r="S211" s="15">
        <v>112</v>
      </c>
      <c r="T211" s="15">
        <v>8362826</v>
      </c>
      <c r="U211" s="15">
        <v>831868</v>
      </c>
      <c r="V211" s="15">
        <v>40755343</v>
      </c>
      <c r="W211" s="15">
        <v>4072564</v>
      </c>
      <c r="X211" s="15">
        <v>859</v>
      </c>
      <c r="Y211" s="2">
        <v>290</v>
      </c>
      <c r="Z211" s="80">
        <f t="shared" si="6"/>
        <v>0.33760186263096625</v>
      </c>
      <c r="AA211" s="6">
        <v>9411669</v>
      </c>
      <c r="AB211" s="15">
        <v>8014042</v>
      </c>
      <c r="AC211" s="23">
        <f t="shared" si="7"/>
        <v>0.85150062119694181</v>
      </c>
      <c r="AD211" s="15">
        <v>70668</v>
      </c>
      <c r="AE211" s="18">
        <v>727560</v>
      </c>
      <c r="AF211" s="8">
        <f t="shared" si="8"/>
        <v>179141793</v>
      </c>
    </row>
    <row r="212" spans="1:32" x14ac:dyDescent="0.15">
      <c r="A212" s="14">
        <v>43434</v>
      </c>
      <c r="B212" s="15">
        <v>65928110</v>
      </c>
      <c r="C212" s="15">
        <v>51310</v>
      </c>
      <c r="D212" s="15">
        <v>196499</v>
      </c>
      <c r="E212" s="15">
        <v>33412</v>
      </c>
      <c r="F212" s="15">
        <v>1326901</v>
      </c>
      <c r="G212" s="15">
        <v>571532</v>
      </c>
      <c r="H212" s="23">
        <f t="shared" si="4"/>
        <v>0.43072693441334359</v>
      </c>
      <c r="I212" s="15">
        <v>3044220</v>
      </c>
      <c r="J212" s="15">
        <v>1846654</v>
      </c>
      <c r="K212" s="15">
        <v>10155806</v>
      </c>
      <c r="L212" s="15">
        <v>499438</v>
      </c>
      <c r="M212" s="19">
        <v>5382422</v>
      </c>
      <c r="N212" s="15">
        <v>4187957</v>
      </c>
      <c r="O212" s="20">
        <f t="shared" si="3"/>
        <v>0.77808038834561843</v>
      </c>
      <c r="P212" s="21">
        <v>4798038.959999999</v>
      </c>
      <c r="Q212" s="15">
        <v>4300116</v>
      </c>
      <c r="R212" s="23">
        <f t="shared" si="5"/>
        <v>0.89622365217309552</v>
      </c>
      <c r="S212" s="15">
        <v>145</v>
      </c>
      <c r="T212" s="15">
        <v>6795942</v>
      </c>
      <c r="U212" s="15">
        <v>675610</v>
      </c>
      <c r="V212" s="15">
        <v>30841273</v>
      </c>
      <c r="W212" s="15">
        <v>3229980</v>
      </c>
      <c r="X212" s="15">
        <v>836.00000000000011</v>
      </c>
      <c r="Y212" s="2">
        <v>265</v>
      </c>
      <c r="Z212" s="80">
        <f t="shared" si="6"/>
        <v>0.31698564593301432</v>
      </c>
      <c r="AA212" s="6">
        <v>9666845</v>
      </c>
      <c r="AB212" s="15">
        <v>6697267</v>
      </c>
      <c r="AC212" s="23">
        <f t="shared" si="7"/>
        <v>0.69280794302587867</v>
      </c>
      <c r="AD212" s="15">
        <v>57003</v>
      </c>
      <c r="AE212" s="18">
        <v>603024</v>
      </c>
      <c r="AF212" s="8">
        <f t="shared" si="8"/>
        <v>139715563</v>
      </c>
    </row>
    <row r="213" spans="1:32" x14ac:dyDescent="0.15">
      <c r="A213" s="14">
        <v>43465</v>
      </c>
      <c r="B213" s="15">
        <v>61105568</v>
      </c>
      <c r="C213" s="15">
        <v>49484</v>
      </c>
      <c r="D213" s="15">
        <v>219000</v>
      </c>
      <c r="E213" s="15">
        <v>22819</v>
      </c>
      <c r="F213" s="15">
        <v>976352</v>
      </c>
      <c r="G213" s="15">
        <v>685866</v>
      </c>
      <c r="H213" s="23">
        <f t="shared" si="4"/>
        <v>0.70247820458195409</v>
      </c>
      <c r="I213" s="15">
        <v>2979899</v>
      </c>
      <c r="J213" s="15">
        <v>1825237</v>
      </c>
      <c r="K213" s="15">
        <v>10074926</v>
      </c>
      <c r="L213" s="15">
        <v>495251</v>
      </c>
      <c r="M213" s="19">
        <v>5641236</v>
      </c>
      <c r="N213" s="15">
        <v>4047707</v>
      </c>
      <c r="O213" s="20">
        <f t="shared" si="3"/>
        <v>0.71752130206926279</v>
      </c>
      <c r="P213" s="21">
        <v>5376924</v>
      </c>
      <c r="Q213" s="15">
        <v>3563604</v>
      </c>
      <c r="R213" s="23">
        <f t="shared" si="5"/>
        <v>0.66275885617873709</v>
      </c>
      <c r="S213" s="15">
        <v>4</v>
      </c>
      <c r="T213" s="15">
        <v>6616632</v>
      </c>
      <c r="U213" s="15">
        <v>667768</v>
      </c>
      <c r="V213" s="15">
        <v>27943019</v>
      </c>
      <c r="W213" s="15">
        <v>3138824</v>
      </c>
      <c r="X213" s="15">
        <v>791.99999999999989</v>
      </c>
      <c r="Y213" s="2">
        <v>299</v>
      </c>
      <c r="Z213" s="80">
        <f t="shared" si="6"/>
        <v>0.3775252525252526</v>
      </c>
      <c r="AA213" s="6">
        <v>11375534</v>
      </c>
      <c r="AB213" s="15">
        <v>6508621</v>
      </c>
      <c r="AC213" s="23">
        <f t="shared" si="7"/>
        <v>0.57215960147453293</v>
      </c>
      <c r="AD213" s="15">
        <v>58308</v>
      </c>
      <c r="AE213" s="18">
        <v>415548</v>
      </c>
      <c r="AF213" s="8">
        <f t="shared" si="8"/>
        <v>130418384</v>
      </c>
    </row>
    <row r="214" spans="1:32" x14ac:dyDescent="0.15">
      <c r="A214" s="14">
        <v>43496</v>
      </c>
      <c r="B214" s="15">
        <v>76318154</v>
      </c>
      <c r="C214" s="15">
        <v>58579</v>
      </c>
      <c r="D214" s="15">
        <v>217421</v>
      </c>
      <c r="E214" s="15">
        <v>36485</v>
      </c>
      <c r="F214" s="15">
        <v>1187649</v>
      </c>
      <c r="G214" s="15">
        <v>557863</v>
      </c>
      <c r="H214" s="23">
        <f t="shared" si="4"/>
        <v>0.46972043086804266</v>
      </c>
      <c r="I214" s="15">
        <v>3453784</v>
      </c>
      <c r="J214" s="15">
        <v>2273574</v>
      </c>
      <c r="K214" s="15">
        <v>12608439</v>
      </c>
      <c r="L214" s="15">
        <v>620138</v>
      </c>
      <c r="M214" s="19">
        <v>5657901</v>
      </c>
      <c r="N214" s="15">
        <v>4890463</v>
      </c>
      <c r="O214" s="20">
        <f t="shared" si="3"/>
        <v>0.86435994549922313</v>
      </c>
      <c r="P214" s="21">
        <v>3666080.04</v>
      </c>
      <c r="Q214" s="15">
        <v>4737480</v>
      </c>
      <c r="R214" s="23">
        <f t="shared" si="5"/>
        <v>1.2922467453820239</v>
      </c>
      <c r="S214" s="15">
        <v>155</v>
      </c>
      <c r="T214" s="15">
        <v>7532562</v>
      </c>
      <c r="U214" s="15">
        <v>898449</v>
      </c>
      <c r="V214" s="15">
        <v>31371203</v>
      </c>
      <c r="W214" s="15">
        <v>4038960</v>
      </c>
      <c r="X214" s="15">
        <v>754</v>
      </c>
      <c r="Y214" s="2">
        <v>317</v>
      </c>
      <c r="Z214" s="80">
        <f t="shared" si="6"/>
        <v>0.42042440318302388</v>
      </c>
      <c r="AA214" s="6">
        <v>9646289</v>
      </c>
      <c r="AB214" s="15">
        <v>7022528</v>
      </c>
      <c r="AC214" s="23">
        <f t="shared" si="7"/>
        <v>0.72800306936688297</v>
      </c>
      <c r="AD214" s="15">
        <v>62997</v>
      </c>
      <c r="AE214" s="18">
        <v>656364</v>
      </c>
      <c r="AF214" s="8">
        <f t="shared" si="8"/>
        <v>157355915</v>
      </c>
    </row>
    <row r="215" spans="1:32" x14ac:dyDescent="0.15">
      <c r="A215" s="14">
        <v>43524</v>
      </c>
      <c r="B215" s="15">
        <v>48484342</v>
      </c>
      <c r="C215" s="15">
        <v>39005</v>
      </c>
      <c r="D215" s="15">
        <v>146615</v>
      </c>
      <c r="E215" s="15">
        <v>20487</v>
      </c>
      <c r="F215" s="15">
        <v>983216</v>
      </c>
      <c r="G215" s="15">
        <v>418485</v>
      </c>
      <c r="H215" s="23">
        <f t="shared" si="4"/>
        <v>0.42562875299018732</v>
      </c>
      <c r="I215" s="15">
        <v>2385972</v>
      </c>
      <c r="J215" s="15">
        <v>1452413</v>
      </c>
      <c r="K215" s="15">
        <v>7585869</v>
      </c>
      <c r="L215" s="15">
        <v>395997</v>
      </c>
      <c r="M215" s="19">
        <v>4976661</v>
      </c>
      <c r="N215" s="15">
        <v>3191687</v>
      </c>
      <c r="O215" s="20">
        <f t="shared" si="3"/>
        <v>0.64133100486450656</v>
      </c>
      <c r="P215" s="21">
        <v>3435384</v>
      </c>
      <c r="Q215" s="15">
        <v>2990496</v>
      </c>
      <c r="R215" s="23">
        <f t="shared" si="5"/>
        <v>0.87049831983848092</v>
      </c>
      <c r="S215" s="15">
        <v>60</v>
      </c>
      <c r="T215" s="15">
        <v>5462879</v>
      </c>
      <c r="U215" s="15">
        <v>573539</v>
      </c>
      <c r="V215" s="15">
        <v>21230394</v>
      </c>
      <c r="W215" s="15">
        <v>2610529</v>
      </c>
      <c r="X215" s="15">
        <v>694</v>
      </c>
      <c r="Y215" s="2">
        <v>227</v>
      </c>
      <c r="Z215" s="80">
        <f t="shared" si="6"/>
        <v>0.32708933717579253</v>
      </c>
      <c r="AA215" s="6">
        <v>8299713</v>
      </c>
      <c r="AB215" s="15">
        <v>5233234</v>
      </c>
      <c r="AC215" s="23">
        <f t="shared" si="7"/>
        <v>0.63053192321228457</v>
      </c>
      <c r="AD215" s="15">
        <v>49186</v>
      </c>
      <c r="AE215" s="18">
        <v>359940</v>
      </c>
      <c r="AF215" s="8">
        <f t="shared" si="8"/>
        <v>102631356</v>
      </c>
    </row>
    <row r="216" spans="1:32" x14ac:dyDescent="0.15">
      <c r="A216" s="14">
        <v>43555</v>
      </c>
      <c r="B216" s="15">
        <v>81359822</v>
      </c>
      <c r="C216" s="15">
        <v>63915</v>
      </c>
      <c r="D216" s="15">
        <v>250046</v>
      </c>
      <c r="E216" s="15">
        <v>35346</v>
      </c>
      <c r="F216" s="15">
        <v>1150059</v>
      </c>
      <c r="G216" s="15">
        <v>684343</v>
      </c>
      <c r="H216" s="23">
        <f t="shared" si="4"/>
        <v>0.59505034089555409</v>
      </c>
      <c r="I216" s="15">
        <v>3851408</v>
      </c>
      <c r="J216" s="15">
        <v>2457006</v>
      </c>
      <c r="K216" s="15">
        <v>12339485</v>
      </c>
      <c r="L216" s="15">
        <v>621183</v>
      </c>
      <c r="M216" s="19">
        <v>5055383</v>
      </c>
      <c r="N216" s="15">
        <v>5611255</v>
      </c>
      <c r="O216" s="20">
        <f t="shared" si="3"/>
        <v>1.1099564563159705</v>
      </c>
      <c r="P216" s="21">
        <v>4628544.0000000009</v>
      </c>
      <c r="Q216" s="15">
        <v>4049436</v>
      </c>
      <c r="R216" s="23">
        <f t="shared" si="5"/>
        <v>0.87488333264197105</v>
      </c>
      <c r="S216" s="15">
        <v>102</v>
      </c>
      <c r="T216" s="15">
        <v>8971105</v>
      </c>
      <c r="U216" s="15">
        <v>962779</v>
      </c>
      <c r="V216" s="15">
        <v>36130590</v>
      </c>
      <c r="W216" s="15">
        <v>4322743</v>
      </c>
      <c r="X216" s="15">
        <v>789</v>
      </c>
      <c r="Y216" s="2">
        <v>231</v>
      </c>
      <c r="Z216" s="80">
        <f t="shared" si="6"/>
        <v>0.29277566539923955</v>
      </c>
      <c r="AA216" s="6">
        <v>12021584</v>
      </c>
      <c r="AB216" s="15">
        <v>8536239</v>
      </c>
      <c r="AC216" s="23">
        <f t="shared" si="7"/>
        <v>0.71007605986033118</v>
      </c>
      <c r="AD216" s="15">
        <v>48067</v>
      </c>
      <c r="AE216" s="18">
        <v>540432</v>
      </c>
      <c r="AF216" s="8">
        <f t="shared" si="8"/>
        <v>170835533</v>
      </c>
    </row>
    <row r="217" spans="1:32" x14ac:dyDescent="0.15">
      <c r="A217" s="14">
        <v>43585</v>
      </c>
      <c r="B217" s="15">
        <v>92200549</v>
      </c>
      <c r="C217" s="15">
        <v>70291</v>
      </c>
      <c r="D217" s="15">
        <v>269634</v>
      </c>
      <c r="E217" s="15">
        <v>33445</v>
      </c>
      <c r="F217" s="15">
        <v>1774334</v>
      </c>
      <c r="G217" s="15">
        <v>750269</v>
      </c>
      <c r="H217" s="23">
        <f t="shared" si="4"/>
        <v>0.42284541692826716</v>
      </c>
      <c r="I217" s="15">
        <v>4069685</v>
      </c>
      <c r="J217" s="15">
        <v>2687510</v>
      </c>
      <c r="K217" s="15">
        <v>13474403</v>
      </c>
      <c r="L217" s="15">
        <v>680932</v>
      </c>
      <c r="M217" s="19">
        <v>6025136</v>
      </c>
      <c r="N217" s="15">
        <v>6121269</v>
      </c>
      <c r="O217" s="20">
        <f t="shared" si="3"/>
        <v>1.0159553244939201</v>
      </c>
      <c r="P217" s="21">
        <v>4196994</v>
      </c>
      <c r="Q217" s="15">
        <v>4827768</v>
      </c>
      <c r="R217" s="23">
        <f t="shared" si="5"/>
        <v>1.1502918517396021</v>
      </c>
      <c r="S217" s="15">
        <v>47</v>
      </c>
      <c r="T217" s="15">
        <v>9810934</v>
      </c>
      <c r="U217" s="15">
        <v>1043877</v>
      </c>
      <c r="V217" s="15">
        <v>40868777</v>
      </c>
      <c r="W217" s="15">
        <v>4727748</v>
      </c>
      <c r="X217" s="15">
        <v>894.99999999999989</v>
      </c>
      <c r="Y217" s="2">
        <v>224</v>
      </c>
      <c r="Z217" s="80">
        <f t="shared" si="6"/>
        <v>0.25027932960893856</v>
      </c>
      <c r="AA217" s="6">
        <v>9250400</v>
      </c>
      <c r="AB217" s="15">
        <v>9053151</v>
      </c>
      <c r="AC217" s="23">
        <f t="shared" si="7"/>
        <v>0.97867670587217848</v>
      </c>
      <c r="AD217" s="15">
        <v>56099</v>
      </c>
      <c r="AE217" s="18">
        <v>803052</v>
      </c>
      <c r="AF217" s="8">
        <f t="shared" si="8"/>
        <v>191549664</v>
      </c>
    </row>
    <row r="218" spans="1:32" x14ac:dyDescent="0.15">
      <c r="A218" s="14">
        <v>43616</v>
      </c>
      <c r="B218" s="15">
        <v>89959957</v>
      </c>
      <c r="C218" s="15">
        <v>67049</v>
      </c>
      <c r="D218" s="15">
        <v>251985</v>
      </c>
      <c r="E218" s="15">
        <v>38812</v>
      </c>
      <c r="F218" s="15">
        <v>1340494</v>
      </c>
      <c r="G218" s="15">
        <v>715063</v>
      </c>
      <c r="H218" s="23">
        <f t="shared" si="4"/>
        <v>0.53343245102178749</v>
      </c>
      <c r="I218" s="15">
        <v>3912784</v>
      </c>
      <c r="J218" s="15">
        <v>2543437</v>
      </c>
      <c r="K218" s="15">
        <v>12938016</v>
      </c>
      <c r="L218" s="15">
        <v>629719</v>
      </c>
      <c r="M218" s="19">
        <v>5248485</v>
      </c>
      <c r="N218" s="15">
        <v>5622377</v>
      </c>
      <c r="O218" s="20">
        <f t="shared" ref="O218:O256" si="9">N218/M218</f>
        <v>1.0712380810843509</v>
      </c>
      <c r="P218" s="21">
        <v>4961962.92</v>
      </c>
      <c r="Q218" s="15">
        <v>4432704</v>
      </c>
      <c r="R218" s="23">
        <f t="shared" si="5"/>
        <v>0.89333678454816023</v>
      </c>
      <c r="S218" s="15">
        <v>12</v>
      </c>
      <c r="T218" s="15">
        <v>9380694</v>
      </c>
      <c r="U218" s="15">
        <v>978680</v>
      </c>
      <c r="V218" s="15">
        <v>40363529</v>
      </c>
      <c r="W218" s="15">
        <v>4469752</v>
      </c>
      <c r="X218" s="15">
        <v>981</v>
      </c>
      <c r="Y218" s="2">
        <v>297</v>
      </c>
      <c r="Z218" s="80">
        <f t="shared" si="6"/>
        <v>0.30275229357798167</v>
      </c>
      <c r="AA218" s="6">
        <v>9016330</v>
      </c>
      <c r="AB218" s="15">
        <v>8552947</v>
      </c>
      <c r="AC218" s="23">
        <f t="shared" si="7"/>
        <v>0.9486062511021669</v>
      </c>
      <c r="AD218" s="15">
        <v>56555</v>
      </c>
      <c r="AE218" s="18">
        <v>695772</v>
      </c>
      <c r="AF218" s="8">
        <f t="shared" si="8"/>
        <v>185610141</v>
      </c>
    </row>
    <row r="219" spans="1:32" x14ac:dyDescent="0.15">
      <c r="A219" s="14">
        <v>43646</v>
      </c>
      <c r="B219" s="15">
        <v>83977723</v>
      </c>
      <c r="C219" s="15">
        <v>65853</v>
      </c>
      <c r="D219" s="15">
        <v>265113</v>
      </c>
      <c r="E219" s="15">
        <v>31781</v>
      </c>
      <c r="F219" s="15">
        <v>2023764</v>
      </c>
      <c r="G219" s="15">
        <v>807816</v>
      </c>
      <c r="H219" s="23">
        <f t="shared" ref="H219:H268" si="10">G219/F219</f>
        <v>0.39916512004364146</v>
      </c>
      <c r="I219" s="15">
        <v>3422929</v>
      </c>
      <c r="J219" s="15">
        <v>2226132</v>
      </c>
      <c r="K219" s="15">
        <v>12081922</v>
      </c>
      <c r="L219" s="15">
        <v>563070</v>
      </c>
      <c r="M219" s="19">
        <v>5394162</v>
      </c>
      <c r="N219" s="15">
        <v>4972552</v>
      </c>
      <c r="O219" s="20">
        <f t="shared" si="9"/>
        <v>0.92183957396904281</v>
      </c>
      <c r="P219" s="21">
        <v>4503819</v>
      </c>
      <c r="Q219" s="15">
        <v>4013496</v>
      </c>
      <c r="R219" s="23">
        <f t="shared" ref="R219:R268" si="11">Q219/P219</f>
        <v>0.89113172620835779</v>
      </c>
      <c r="S219" s="15">
        <v>62</v>
      </c>
      <c r="T219" s="15">
        <v>8499809</v>
      </c>
      <c r="U219" s="15">
        <v>846256</v>
      </c>
      <c r="V219" s="15">
        <v>39047553</v>
      </c>
      <c r="W219" s="15">
        <v>3955263</v>
      </c>
      <c r="X219" s="15">
        <v>987</v>
      </c>
      <c r="Y219" s="2">
        <v>199</v>
      </c>
      <c r="Z219" s="80">
        <f t="shared" ref="Z219:Z268" si="12">Y219/X219</f>
        <v>0.2016210739614995</v>
      </c>
      <c r="AA219" s="6">
        <v>12011496</v>
      </c>
      <c r="AB219" s="15">
        <v>7911258</v>
      </c>
      <c r="AC219" s="23">
        <f t="shared" ref="AC219:AC268" si="13">AB219/AA219</f>
        <v>0.65864052237956039</v>
      </c>
      <c r="AD219" s="15">
        <v>51154</v>
      </c>
      <c r="AE219" s="18">
        <v>634236</v>
      </c>
      <c r="AF219" s="8">
        <f t="shared" si="8"/>
        <v>173374177</v>
      </c>
    </row>
    <row r="220" spans="1:32" x14ac:dyDescent="0.15">
      <c r="A220" s="14">
        <v>43677</v>
      </c>
      <c r="B220" s="15">
        <v>101767678</v>
      </c>
      <c r="C220" s="15">
        <v>67864</v>
      </c>
      <c r="D220" s="15">
        <v>277746</v>
      </c>
      <c r="E220" s="15">
        <v>34828</v>
      </c>
      <c r="F220" s="15">
        <v>1492401</v>
      </c>
      <c r="G220" s="15">
        <v>830194</v>
      </c>
      <c r="H220" s="23">
        <f t="shared" si="10"/>
        <v>0.55628078512410539</v>
      </c>
      <c r="I220" s="15">
        <v>3602755</v>
      </c>
      <c r="J220" s="15">
        <v>2435915</v>
      </c>
      <c r="K220" s="15">
        <v>13886252</v>
      </c>
      <c r="L220" s="15">
        <v>666415</v>
      </c>
      <c r="M220" s="19">
        <v>5376667</v>
      </c>
      <c r="N220" s="15">
        <v>5491676</v>
      </c>
      <c r="O220" s="20">
        <f t="shared" si="9"/>
        <v>1.0213903892504408</v>
      </c>
      <c r="P220" s="21">
        <v>4254810.959999999</v>
      </c>
      <c r="Q220" s="15">
        <v>4674888</v>
      </c>
      <c r="R220" s="23">
        <f t="shared" si="11"/>
        <v>1.0987298951584916</v>
      </c>
      <c r="S220" s="15">
        <v>125</v>
      </c>
      <c r="T220" s="15">
        <v>9178115</v>
      </c>
      <c r="U220" s="15">
        <v>946084</v>
      </c>
      <c r="V220" s="15">
        <v>46967477</v>
      </c>
      <c r="W220" s="15">
        <v>4490138</v>
      </c>
      <c r="X220" s="15">
        <v>1104</v>
      </c>
      <c r="Y220" s="2">
        <v>377</v>
      </c>
      <c r="Z220" s="80">
        <f t="shared" si="12"/>
        <v>0.34148550724637683</v>
      </c>
      <c r="AA220" s="6">
        <v>6660894</v>
      </c>
      <c r="AB220" s="15">
        <v>7915867</v>
      </c>
      <c r="AC220" s="23">
        <f t="shared" si="13"/>
        <v>1.1884090934340046</v>
      </c>
      <c r="AD220" s="15">
        <v>49142</v>
      </c>
      <c r="AE220" s="18">
        <v>823188</v>
      </c>
      <c r="AF220" s="8">
        <f t="shared" si="8"/>
        <v>204106724</v>
      </c>
    </row>
    <row r="221" spans="1:32" x14ac:dyDescent="0.15">
      <c r="A221" s="14">
        <v>43708</v>
      </c>
      <c r="B221" s="15">
        <v>96889624</v>
      </c>
      <c r="C221" s="15">
        <v>69313</v>
      </c>
      <c r="D221" s="15">
        <v>285697</v>
      </c>
      <c r="E221" s="15">
        <v>31014</v>
      </c>
      <c r="F221" s="15">
        <v>937044</v>
      </c>
      <c r="G221" s="15">
        <v>679665</v>
      </c>
      <c r="H221" s="23">
        <f t="shared" si="10"/>
        <v>0.72532879992828514</v>
      </c>
      <c r="I221" s="15">
        <v>3277064</v>
      </c>
      <c r="J221" s="15">
        <v>2256004</v>
      </c>
      <c r="K221" s="15">
        <v>13199709</v>
      </c>
      <c r="L221" s="15">
        <v>608404</v>
      </c>
      <c r="M221" s="19">
        <v>5223656</v>
      </c>
      <c r="N221" s="15">
        <v>5025672</v>
      </c>
      <c r="O221" s="20">
        <f t="shared" si="9"/>
        <v>0.96209857616964056</v>
      </c>
      <c r="P221" s="21">
        <v>4172471.04</v>
      </c>
      <c r="Q221" s="15">
        <v>4039620</v>
      </c>
      <c r="R221" s="23">
        <f t="shared" si="11"/>
        <v>0.96816010495305915</v>
      </c>
      <c r="S221" s="15">
        <v>27</v>
      </c>
      <c r="T221" s="15">
        <v>8365261</v>
      </c>
      <c r="U221" s="15">
        <v>882991</v>
      </c>
      <c r="V221" s="15">
        <v>46051763</v>
      </c>
      <c r="W221" s="15">
        <v>4240671</v>
      </c>
      <c r="X221" s="15">
        <v>941.00000000000011</v>
      </c>
      <c r="Y221" s="2">
        <v>353</v>
      </c>
      <c r="Z221" s="80">
        <f t="shared" si="12"/>
        <v>0.37513283740701375</v>
      </c>
      <c r="AA221" s="6">
        <v>11429902</v>
      </c>
      <c r="AB221" s="15">
        <v>6411329</v>
      </c>
      <c r="AC221" s="23">
        <f t="shared" si="13"/>
        <v>0.56092598169258145</v>
      </c>
      <c r="AD221" s="15">
        <v>56318</v>
      </c>
      <c r="AE221" s="18">
        <v>759492</v>
      </c>
      <c r="AF221" s="8">
        <f t="shared" si="8"/>
        <v>193129991</v>
      </c>
    </row>
    <row r="222" spans="1:32" x14ac:dyDescent="0.15">
      <c r="A222" s="14">
        <v>43738</v>
      </c>
      <c r="B222" s="15">
        <v>87197907</v>
      </c>
      <c r="C222" s="15">
        <v>65828</v>
      </c>
      <c r="D222" s="15">
        <v>240680</v>
      </c>
      <c r="E222" s="15">
        <v>26512</v>
      </c>
      <c r="F222" s="15">
        <v>1976972</v>
      </c>
      <c r="G222" s="15">
        <v>669692</v>
      </c>
      <c r="H222" s="23">
        <f t="shared" si="10"/>
        <v>0.33874632518821712</v>
      </c>
      <c r="I222" s="15">
        <v>3133869</v>
      </c>
      <c r="J222" s="15">
        <v>2110509</v>
      </c>
      <c r="K222" s="15">
        <v>12004846</v>
      </c>
      <c r="L222" s="15">
        <v>573737</v>
      </c>
      <c r="M222" s="19">
        <v>5004884</v>
      </c>
      <c r="N222" s="15">
        <v>4776883</v>
      </c>
      <c r="O222" s="20">
        <f t="shared" si="9"/>
        <v>0.95444429880892345</v>
      </c>
      <c r="P222" s="21">
        <v>3878490.9599999995</v>
      </c>
      <c r="Q222" s="15">
        <v>3936972</v>
      </c>
      <c r="R222" s="23">
        <f t="shared" si="11"/>
        <v>1.0150782973592389</v>
      </c>
      <c r="S222" s="15">
        <v>34</v>
      </c>
      <c r="T222" s="15">
        <v>8031553</v>
      </c>
      <c r="U222" s="15">
        <v>788989</v>
      </c>
      <c r="V222" s="15">
        <v>41086431</v>
      </c>
      <c r="W222" s="15">
        <v>3831199</v>
      </c>
      <c r="X222" s="15">
        <v>898</v>
      </c>
      <c r="Y222" s="2">
        <v>268</v>
      </c>
      <c r="Z222" s="80">
        <f t="shared" si="12"/>
        <v>0.2984409799554566</v>
      </c>
      <c r="AA222" s="6">
        <v>10560944</v>
      </c>
      <c r="AB222" s="15">
        <v>6545648</v>
      </c>
      <c r="AC222" s="23">
        <f t="shared" si="13"/>
        <v>0.61979762415178041</v>
      </c>
      <c r="AD222" s="15">
        <v>68174</v>
      </c>
      <c r="AE222" s="18">
        <v>667560</v>
      </c>
      <c r="AF222" s="8">
        <f t="shared" si="8"/>
        <v>175757291</v>
      </c>
    </row>
    <row r="223" spans="1:32" x14ac:dyDescent="0.15">
      <c r="A223" s="14">
        <v>43769</v>
      </c>
      <c r="B223" s="15">
        <v>82880111</v>
      </c>
      <c r="C223" s="15">
        <v>74544</v>
      </c>
      <c r="D223" s="15">
        <v>239130</v>
      </c>
      <c r="E223" s="15">
        <v>31902</v>
      </c>
      <c r="F223" s="15">
        <v>1562378</v>
      </c>
      <c r="G223" s="15">
        <v>744458</v>
      </c>
      <c r="H223" s="23">
        <f t="shared" si="10"/>
        <v>0.47649032436452637</v>
      </c>
      <c r="I223" s="15">
        <v>3435045</v>
      </c>
      <c r="J223" s="15">
        <v>2164563</v>
      </c>
      <c r="K223" s="15">
        <v>11624789</v>
      </c>
      <c r="L223" s="15">
        <v>579078</v>
      </c>
      <c r="M223" s="19">
        <v>6239963</v>
      </c>
      <c r="N223" s="15">
        <v>4896635</v>
      </c>
      <c r="O223" s="20">
        <f t="shared" si="9"/>
        <v>0.78472180043375261</v>
      </c>
      <c r="P223" s="21">
        <v>3721257</v>
      </c>
      <c r="Q223" s="15">
        <v>4266204</v>
      </c>
      <c r="R223" s="23">
        <f t="shared" si="11"/>
        <v>1.1464416459277067</v>
      </c>
      <c r="S223" s="15">
        <v>119</v>
      </c>
      <c r="T223" s="15">
        <v>8356377</v>
      </c>
      <c r="U223" s="15">
        <v>800713</v>
      </c>
      <c r="V223" s="15">
        <v>38095069</v>
      </c>
      <c r="W223" s="15">
        <v>3778100</v>
      </c>
      <c r="X223" s="15">
        <v>931</v>
      </c>
      <c r="Y223" s="2">
        <v>376</v>
      </c>
      <c r="Z223" s="80">
        <f t="shared" si="12"/>
        <v>0.40386680988184748</v>
      </c>
      <c r="AA223" s="6">
        <v>9296465</v>
      </c>
      <c r="AB223" s="15">
        <v>7336719</v>
      </c>
      <c r="AC223" s="23">
        <f t="shared" si="13"/>
        <v>0.78919449489671611</v>
      </c>
      <c r="AD223" s="15">
        <v>82028</v>
      </c>
      <c r="AE223" s="18">
        <v>706788</v>
      </c>
      <c r="AF223" s="8">
        <f t="shared" si="8"/>
        <v>170092748</v>
      </c>
    </row>
    <row r="224" spans="1:32" x14ac:dyDescent="0.15">
      <c r="A224" s="14">
        <v>43799</v>
      </c>
      <c r="B224" s="15">
        <v>67023801</v>
      </c>
      <c r="C224" s="15">
        <v>52871</v>
      </c>
      <c r="D224" s="15">
        <v>214225</v>
      </c>
      <c r="E224" s="15">
        <v>29543</v>
      </c>
      <c r="F224" s="15">
        <v>905281</v>
      </c>
      <c r="G224" s="15">
        <v>717728</v>
      </c>
      <c r="H224" s="23">
        <f t="shared" si="10"/>
        <v>0.79282344377049774</v>
      </c>
      <c r="I224" s="15">
        <v>2954434</v>
      </c>
      <c r="J224" s="15">
        <v>1824150</v>
      </c>
      <c r="K224" s="15">
        <v>9379090</v>
      </c>
      <c r="L224" s="15">
        <v>457371</v>
      </c>
      <c r="M224" s="19">
        <v>5199039</v>
      </c>
      <c r="N224" s="15">
        <v>4090149</v>
      </c>
      <c r="O224" s="20">
        <f t="shared" si="9"/>
        <v>0.78671250590734176</v>
      </c>
      <c r="P224" s="21">
        <v>3847160.04</v>
      </c>
      <c r="Q224" s="15">
        <v>3321348</v>
      </c>
      <c r="R224" s="23">
        <f t="shared" si="11"/>
        <v>0.86332462529944554</v>
      </c>
      <c r="S224" s="15">
        <v>76</v>
      </c>
      <c r="T224" s="15">
        <v>7089135</v>
      </c>
      <c r="U224" s="15">
        <v>689476</v>
      </c>
      <c r="V224" s="15">
        <v>30073673</v>
      </c>
      <c r="W224" s="15">
        <v>3162412</v>
      </c>
      <c r="X224" s="15">
        <v>868</v>
      </c>
      <c r="Y224" s="2">
        <v>419</v>
      </c>
      <c r="Z224" s="80">
        <f t="shared" si="12"/>
        <v>0.48271889400921658</v>
      </c>
      <c r="AA224" s="6">
        <v>8827814</v>
      </c>
      <c r="AB224" s="15">
        <v>6387131</v>
      </c>
      <c r="AC224" s="23">
        <f t="shared" si="13"/>
        <v>0.7235235132955905</v>
      </c>
      <c r="AD224" s="15">
        <v>65279</v>
      </c>
      <c r="AE224" s="18">
        <v>472548</v>
      </c>
      <c r="AF224" s="8">
        <f t="shared" si="8"/>
        <v>138004859</v>
      </c>
    </row>
    <row r="225" spans="1:32" x14ac:dyDescent="0.15">
      <c r="A225" s="14">
        <v>43830</v>
      </c>
      <c r="B225" s="15">
        <v>61698309</v>
      </c>
      <c r="C225" s="15">
        <v>53124</v>
      </c>
      <c r="D225" s="15">
        <v>160780</v>
      </c>
      <c r="E225" s="15">
        <v>32080</v>
      </c>
      <c r="F225" s="15">
        <v>1364100</v>
      </c>
      <c r="G225" s="15">
        <v>695541</v>
      </c>
      <c r="H225" s="23">
        <f t="shared" si="10"/>
        <v>0.50989003738728833</v>
      </c>
      <c r="I225" s="15">
        <v>2864608</v>
      </c>
      <c r="J225" s="15">
        <v>1796311</v>
      </c>
      <c r="K225" s="15">
        <v>9032962</v>
      </c>
      <c r="L225" s="15">
        <v>449119</v>
      </c>
      <c r="M225" s="19">
        <v>5889084</v>
      </c>
      <c r="N225" s="15">
        <v>3909460</v>
      </c>
      <c r="O225" s="20">
        <f t="shared" si="9"/>
        <v>0.66384857135676789</v>
      </c>
      <c r="P225" s="21">
        <v>4127616</v>
      </c>
      <c r="Q225" s="15">
        <v>2914584</v>
      </c>
      <c r="R225" s="23">
        <f t="shared" si="11"/>
        <v>0.70611801097776539</v>
      </c>
      <c r="S225" s="15">
        <v>112</v>
      </c>
      <c r="T225" s="15">
        <v>6809056</v>
      </c>
      <c r="U225" s="15">
        <v>654827</v>
      </c>
      <c r="V225" s="15">
        <v>27352822</v>
      </c>
      <c r="W225" s="15">
        <v>3053695</v>
      </c>
      <c r="X225" s="15">
        <v>808</v>
      </c>
      <c r="Y225" s="2">
        <v>324</v>
      </c>
      <c r="Z225" s="80">
        <f t="shared" si="12"/>
        <v>0.40099009900990101</v>
      </c>
      <c r="AA225" s="6">
        <v>12319130</v>
      </c>
      <c r="AB225" s="15">
        <v>6282796</v>
      </c>
      <c r="AC225" s="23">
        <f t="shared" si="13"/>
        <v>0.51000322263016951</v>
      </c>
      <c r="AD225" s="15">
        <v>62270</v>
      </c>
      <c r="AE225" s="18">
        <v>397956</v>
      </c>
      <c r="AF225" s="8">
        <f t="shared" si="8"/>
        <v>128220736</v>
      </c>
    </row>
    <row r="226" spans="1:32" x14ac:dyDescent="0.15">
      <c r="A226" s="14">
        <v>43861</v>
      </c>
      <c r="B226" s="15">
        <v>76336461</v>
      </c>
      <c r="C226" s="15">
        <v>62437</v>
      </c>
      <c r="D226" s="15">
        <v>218595</v>
      </c>
      <c r="E226" s="15">
        <v>33362</v>
      </c>
      <c r="F226" s="15">
        <v>1058013</v>
      </c>
      <c r="G226" s="15">
        <v>625414</v>
      </c>
      <c r="H226" s="23">
        <f t="shared" si="10"/>
        <v>0.59112128111847395</v>
      </c>
      <c r="I226" s="15">
        <v>3369601</v>
      </c>
      <c r="J226" s="15">
        <v>2222178</v>
      </c>
      <c r="K226" s="15">
        <v>11273303</v>
      </c>
      <c r="L226" s="15">
        <v>556416</v>
      </c>
      <c r="M226" s="19">
        <v>5540388</v>
      </c>
      <c r="N226" s="15">
        <v>4712103</v>
      </c>
      <c r="O226" s="20">
        <f t="shared" si="9"/>
        <v>0.85050054256127905</v>
      </c>
      <c r="P226" s="21">
        <v>3114381.96</v>
      </c>
      <c r="Q226" s="15">
        <v>3854544</v>
      </c>
      <c r="R226" s="23">
        <f t="shared" si="11"/>
        <v>1.2376593653271739</v>
      </c>
      <c r="S226" s="15">
        <v>12</v>
      </c>
      <c r="T226" s="15">
        <v>7786783</v>
      </c>
      <c r="U226" s="15">
        <v>867566</v>
      </c>
      <c r="V226" s="15">
        <v>30915928</v>
      </c>
      <c r="W226" s="15">
        <v>3913069</v>
      </c>
      <c r="X226" s="15">
        <v>717</v>
      </c>
      <c r="Y226" s="2">
        <v>230</v>
      </c>
      <c r="Z226" s="80">
        <f t="shared" si="12"/>
        <v>0.32078103207810321</v>
      </c>
      <c r="AA226" s="6">
        <v>9383124</v>
      </c>
      <c r="AB226" s="15">
        <v>6577950</v>
      </c>
      <c r="AC226" s="23">
        <f t="shared" si="13"/>
        <v>0.70104050633882697</v>
      </c>
      <c r="AD226" s="15">
        <v>77159</v>
      </c>
      <c r="AE226" s="18">
        <v>591144</v>
      </c>
      <c r="AF226" s="8">
        <f t="shared" si="8"/>
        <v>153994255</v>
      </c>
    </row>
    <row r="227" spans="1:32" x14ac:dyDescent="0.15">
      <c r="A227" s="14">
        <v>43890</v>
      </c>
      <c r="B227" s="15">
        <v>66176193</v>
      </c>
      <c r="C227" s="15">
        <v>55441</v>
      </c>
      <c r="D227" s="15">
        <v>200834</v>
      </c>
      <c r="E227" s="15">
        <v>31126</v>
      </c>
      <c r="F227" s="15">
        <v>1514398</v>
      </c>
      <c r="G227" s="15">
        <v>638597</v>
      </c>
      <c r="H227" s="23">
        <f t="shared" si="10"/>
        <v>0.42168373175347562</v>
      </c>
      <c r="I227" s="15">
        <v>3090141</v>
      </c>
      <c r="J227" s="15">
        <v>1929016</v>
      </c>
      <c r="K227" s="15">
        <v>9201220</v>
      </c>
      <c r="L227" s="15">
        <v>459490</v>
      </c>
      <c r="M227" s="19">
        <v>4990717</v>
      </c>
      <c r="N227" s="15">
        <v>4355443</v>
      </c>
      <c r="O227" s="20">
        <f t="shared" si="9"/>
        <v>0.87270887129043784</v>
      </c>
      <c r="P227" s="21">
        <v>3234141.96</v>
      </c>
      <c r="Q227" s="15">
        <v>3038208</v>
      </c>
      <c r="R227" s="23">
        <f t="shared" si="11"/>
        <v>0.93941701928260446</v>
      </c>
      <c r="S227" s="15">
        <v>98</v>
      </c>
      <c r="T227" s="15">
        <v>7423787</v>
      </c>
      <c r="U227" s="15">
        <v>746468</v>
      </c>
      <c r="V227" s="15">
        <v>28236433</v>
      </c>
      <c r="W227" s="15">
        <v>3489045</v>
      </c>
      <c r="X227" s="15">
        <v>790</v>
      </c>
      <c r="Y227" s="2">
        <v>353</v>
      </c>
      <c r="Z227" s="80">
        <f t="shared" si="12"/>
        <v>0.44683544303797468</v>
      </c>
      <c r="AA227" s="6">
        <v>9398803</v>
      </c>
      <c r="AB227" s="15">
        <v>6681163</v>
      </c>
      <c r="AC227" s="23">
        <f t="shared" si="13"/>
        <v>0.71085254154172606</v>
      </c>
      <c r="AD227" s="15">
        <v>75692</v>
      </c>
      <c r="AE227" s="18">
        <v>441696</v>
      </c>
      <c r="AF227" s="8">
        <f t="shared" si="8"/>
        <v>136270444</v>
      </c>
    </row>
    <row r="228" spans="1:32" x14ac:dyDescent="0.15">
      <c r="A228" s="24">
        <v>43921</v>
      </c>
      <c r="B228" s="25">
        <v>81651737.864419296</v>
      </c>
      <c r="C228" s="25">
        <v>77952.924433293956</v>
      </c>
      <c r="D228" s="25">
        <v>229606.51765617894</v>
      </c>
      <c r="E228" s="25">
        <v>32061.568430320036</v>
      </c>
      <c r="F228" s="25">
        <v>1870124</v>
      </c>
      <c r="G228" s="25">
        <v>594776.94577070337</v>
      </c>
      <c r="H228" s="23">
        <f t="shared" si="10"/>
        <v>0.31804144846582544</v>
      </c>
      <c r="I228" s="25">
        <v>3397909.031914487</v>
      </c>
      <c r="J228" s="25">
        <v>2276693.9669986591</v>
      </c>
      <c r="K228" s="25">
        <v>10521424.651451921</v>
      </c>
      <c r="L228" s="25">
        <v>520339.64920307137</v>
      </c>
      <c r="M228" s="21">
        <v>5940404</v>
      </c>
      <c r="N228" s="25">
        <v>5201079.7691533286</v>
      </c>
      <c r="O228" s="26">
        <f t="shared" si="9"/>
        <v>0.87554310601658214</v>
      </c>
      <c r="P228" s="78">
        <v>3008167.08</v>
      </c>
      <c r="Q228" s="25">
        <v>2232854.8205699585</v>
      </c>
      <c r="R228" s="23">
        <f t="shared" si="11"/>
        <v>0.74226422974150708</v>
      </c>
      <c r="S228" s="25">
        <v>65.66856032511609</v>
      </c>
      <c r="T228" s="25">
        <v>8120421.8962850086</v>
      </c>
      <c r="U228" s="25">
        <v>887337.49160347471</v>
      </c>
      <c r="V228" s="25">
        <v>31458928.771631885</v>
      </c>
      <c r="W228" s="25">
        <v>4374901.3051561126</v>
      </c>
      <c r="X228" s="25">
        <v>458.99999999999994</v>
      </c>
      <c r="Y228" s="25">
        <v>184.82809954687519</v>
      </c>
      <c r="Z228" s="80">
        <f t="shared" si="12"/>
        <v>0.40267559814134035</v>
      </c>
      <c r="AA228" s="25">
        <v>16824838</v>
      </c>
      <c r="AB228" s="25">
        <v>6992677.0024421606</v>
      </c>
      <c r="AC228" s="23">
        <f t="shared" si="13"/>
        <v>0.41561630503914276</v>
      </c>
      <c r="AD228" s="25">
        <v>68181.846853346025</v>
      </c>
      <c r="AE228" s="25">
        <v>609810.8722748548</v>
      </c>
      <c r="AF228" s="27">
        <f t="shared" si="8"/>
        <v>159248947.39290792</v>
      </c>
    </row>
    <row r="229" spans="1:32" x14ac:dyDescent="0.15">
      <c r="A229" s="24">
        <v>43951</v>
      </c>
      <c r="B229" s="25">
        <v>90051667.034854144</v>
      </c>
      <c r="C229" s="25">
        <v>82507.51922393369</v>
      </c>
      <c r="D229" s="25">
        <v>297902.53943405632</v>
      </c>
      <c r="E229" s="25">
        <v>33900.511598947691</v>
      </c>
      <c r="F229" s="25">
        <v>1226935</v>
      </c>
      <c r="G229" s="25">
        <v>701550.38992515497</v>
      </c>
      <c r="H229" s="23">
        <f t="shared" si="10"/>
        <v>0.57179099946220047</v>
      </c>
      <c r="I229" s="25">
        <v>3315163.6165945767</v>
      </c>
      <c r="J229" s="25">
        <v>2383154.7379856934</v>
      </c>
      <c r="K229" s="25">
        <v>11477680.088627337</v>
      </c>
      <c r="L229" s="25">
        <v>556463.3605637853</v>
      </c>
      <c r="M229" s="21">
        <v>6390794</v>
      </c>
      <c r="N229" s="25">
        <v>5206300.4331562491</v>
      </c>
      <c r="O229" s="26">
        <f t="shared" si="9"/>
        <v>0.81465627481596947</v>
      </c>
      <c r="P229" s="78">
        <v>1500842.04</v>
      </c>
      <c r="Q229" s="25">
        <v>2646207.7156890891</v>
      </c>
      <c r="R229" s="23">
        <f t="shared" si="11"/>
        <v>1.7631487159628665</v>
      </c>
      <c r="S229" s="25">
        <v>62.886964681166653</v>
      </c>
      <c r="T229" s="25">
        <v>8372805.0976357069</v>
      </c>
      <c r="U229" s="25">
        <v>894367.78539786022</v>
      </c>
      <c r="V229" s="25">
        <v>34468024.878590018</v>
      </c>
      <c r="W229" s="25">
        <v>4366517.155079064</v>
      </c>
      <c r="X229" s="25"/>
      <c r="Y229" s="25">
        <v>186.58128798983461</v>
      </c>
      <c r="Z229" s="80"/>
      <c r="AA229" s="25">
        <v>7117929</v>
      </c>
      <c r="AB229" s="25">
        <v>7191976.2855067812</v>
      </c>
      <c r="AC229" s="23">
        <f t="shared" si="13"/>
        <v>1.0104029255569678</v>
      </c>
      <c r="AD229" s="25">
        <v>70388.971860920981</v>
      </c>
      <c r="AE229" s="25">
        <v>640041.15305839234</v>
      </c>
      <c r="AF229" s="27">
        <f t="shared" si="8"/>
        <v>172756868.74303436</v>
      </c>
    </row>
    <row r="230" spans="1:32" x14ac:dyDescent="0.15">
      <c r="A230" s="24">
        <v>43982</v>
      </c>
      <c r="B230" s="25">
        <v>99247227.71456033</v>
      </c>
      <c r="C230" s="25">
        <v>80177.962362099031</v>
      </c>
      <c r="D230" s="25">
        <v>258406.69873896125</v>
      </c>
      <c r="E230" s="25">
        <v>38060.864963792774</v>
      </c>
      <c r="F230" s="25">
        <v>842305</v>
      </c>
      <c r="G230" s="25">
        <v>663091.14369781571</v>
      </c>
      <c r="H230" s="23">
        <f t="shared" si="10"/>
        <v>0.78723401107415447</v>
      </c>
      <c r="I230" s="25">
        <v>3467184.9156351327</v>
      </c>
      <c r="J230" s="25">
        <v>2350501.6895639314</v>
      </c>
      <c r="K230" s="25">
        <v>11994780.640645837</v>
      </c>
      <c r="L230" s="25">
        <v>581576.59706539917</v>
      </c>
      <c r="M230" s="21">
        <v>4190498</v>
      </c>
      <c r="N230" s="25">
        <v>5735774.3722861055</v>
      </c>
      <c r="O230" s="26">
        <f t="shared" si="9"/>
        <v>1.3687572150818603</v>
      </c>
      <c r="P230" s="78">
        <v>2129463.96</v>
      </c>
      <c r="Q230" s="25">
        <v>2891132.6102370452</v>
      </c>
      <c r="R230" s="23">
        <f t="shared" si="11"/>
        <v>1.3576809302924504</v>
      </c>
      <c r="S230" s="25">
        <v>59.971184232649399</v>
      </c>
      <c r="T230" s="25">
        <v>8700692.2533972524</v>
      </c>
      <c r="U230" s="25">
        <v>901850.63972507196</v>
      </c>
      <c r="V230" s="25">
        <v>37345560.754139811</v>
      </c>
      <c r="W230" s="25">
        <v>4357600.4889163012</v>
      </c>
      <c r="X230" s="25">
        <v>215</v>
      </c>
      <c r="Y230" s="25">
        <v>188.44733429038752</v>
      </c>
      <c r="Z230" s="80">
        <f t="shared" si="12"/>
        <v>0.87649922925761636</v>
      </c>
      <c r="AA230" s="25">
        <v>5774614</v>
      </c>
      <c r="AB230" s="25">
        <v>7875839.1202802146</v>
      </c>
      <c r="AC230" s="23">
        <f t="shared" si="13"/>
        <v>1.3638728268729676</v>
      </c>
      <c r="AD230" s="25">
        <v>67551.606006233385</v>
      </c>
      <c r="AE230" s="25">
        <v>629231.22538104304</v>
      </c>
      <c r="AF230" s="27">
        <f t="shared" si="8"/>
        <v>187186489.7161209</v>
      </c>
    </row>
    <row r="231" spans="1:32" x14ac:dyDescent="0.15">
      <c r="A231" s="24">
        <v>44012</v>
      </c>
      <c r="B231" s="25">
        <v>91529520.064627707</v>
      </c>
      <c r="C231" s="25">
        <v>81337.600914218579</v>
      </c>
      <c r="D231" s="25">
        <v>207379.90977897725</v>
      </c>
      <c r="E231" s="25">
        <v>31792.811942156532</v>
      </c>
      <c r="F231" s="25">
        <v>1072484</v>
      </c>
      <c r="G231" s="25">
        <v>693772.30346695625</v>
      </c>
      <c r="H231" s="23">
        <f t="shared" si="10"/>
        <v>0.64688359310437848</v>
      </c>
      <c r="I231" s="25">
        <v>2929446.5994672426</v>
      </c>
      <c r="J231" s="25">
        <v>2248115.0406392538</v>
      </c>
      <c r="K231" s="25">
        <v>11079051.90623326</v>
      </c>
      <c r="L231" s="25">
        <v>509098.34480857564</v>
      </c>
      <c r="M231" s="21">
        <v>5527549</v>
      </c>
      <c r="N231" s="25">
        <v>5125275.559800664</v>
      </c>
      <c r="O231" s="26">
        <f t="shared" si="9"/>
        <v>0.92722390336126626</v>
      </c>
      <c r="P231" s="78">
        <v>3382106.0400000005</v>
      </c>
      <c r="Q231" s="25">
        <v>2559176.6300847139</v>
      </c>
      <c r="R231" s="23">
        <f t="shared" si="11"/>
        <v>0.75668136948323284</v>
      </c>
      <c r="S231" s="25">
        <v>57.273909836735619</v>
      </c>
      <c r="T231" s="25">
        <v>7736910.1770412894</v>
      </c>
      <c r="U231" s="25">
        <v>908880.93351945723</v>
      </c>
      <c r="V231" s="25">
        <v>38331810.828686647</v>
      </c>
      <c r="W231" s="25">
        <v>4349229.8606562251</v>
      </c>
      <c r="X231" s="25">
        <v>533</v>
      </c>
      <c r="Y231" s="25">
        <v>190.20052273334699</v>
      </c>
      <c r="Z231" s="80">
        <f t="shared" si="12"/>
        <v>0.35684901075674857</v>
      </c>
      <c r="AA231" s="25">
        <v>8653674</v>
      </c>
      <c r="AB231" s="25">
        <v>6971832.961306463</v>
      </c>
      <c r="AC231" s="23">
        <f t="shared" si="13"/>
        <v>0.80565005814945923</v>
      </c>
      <c r="AD231" s="25">
        <v>68552.957623795955</v>
      </c>
      <c r="AE231" s="25">
        <v>617063.42228358588</v>
      </c>
      <c r="AF231" s="27">
        <f t="shared" si="8"/>
        <v>175978495.38731378</v>
      </c>
    </row>
    <row r="232" spans="1:32" x14ac:dyDescent="0.15">
      <c r="A232" s="24">
        <v>44043</v>
      </c>
      <c r="B232" s="25">
        <v>103705430.59945919</v>
      </c>
      <c r="C232" s="25">
        <v>84600.839257935004</v>
      </c>
      <c r="D232" s="25">
        <v>263547.46905534499</v>
      </c>
      <c r="E232" s="25">
        <v>32283.817101027285</v>
      </c>
      <c r="F232" s="25">
        <v>1719383</v>
      </c>
      <c r="G232" s="25">
        <v>676691.53644786438</v>
      </c>
      <c r="H232" s="23">
        <f t="shared" si="10"/>
        <v>0.39356649242656488</v>
      </c>
      <c r="I232" s="25">
        <v>3063242.2713366472</v>
      </c>
      <c r="J232" s="25">
        <v>2250388.3632161585</v>
      </c>
      <c r="K232" s="25">
        <v>12759356.359776612</v>
      </c>
      <c r="L232" s="25">
        <v>562038.16838656191</v>
      </c>
      <c r="M232" s="21">
        <v>5319896</v>
      </c>
      <c r="N232" s="25">
        <v>5325953.0783904763</v>
      </c>
      <c r="O232" s="26">
        <f t="shared" si="9"/>
        <v>1.0011385708274139</v>
      </c>
      <c r="P232" s="78">
        <v>3500298.84</v>
      </c>
      <c r="Q232" s="25">
        <v>3003546.7089540847</v>
      </c>
      <c r="R232" s="23">
        <f t="shared" si="11"/>
        <v>0.85808293698548455</v>
      </c>
      <c r="S232" s="25">
        <v>54.447878641121953</v>
      </c>
      <c r="T232" s="25">
        <v>7935194.9515141798</v>
      </c>
      <c r="U232" s="25">
        <v>916363.78784666921</v>
      </c>
      <c r="V232" s="25">
        <v>45081770.709850185</v>
      </c>
      <c r="W232" s="25">
        <v>4340327.586749264</v>
      </c>
      <c r="X232" s="25">
        <v>565</v>
      </c>
      <c r="Y232" s="25">
        <v>192.06656903389984</v>
      </c>
      <c r="Z232" s="80">
        <f t="shared" si="12"/>
        <v>0.3399408301484953</v>
      </c>
      <c r="AA232" s="25">
        <v>7779749</v>
      </c>
      <c r="AB232" s="25">
        <v>6548343.9848048799</v>
      </c>
      <c r="AC232" s="23">
        <f t="shared" si="13"/>
        <v>0.84171661383996832</v>
      </c>
      <c r="AD232" s="25">
        <v>67059.470774466376</v>
      </c>
      <c r="AE232" s="25">
        <v>577452.08491960133</v>
      </c>
      <c r="AF232" s="27">
        <f t="shared" si="8"/>
        <v>197193838.3022888</v>
      </c>
    </row>
    <row r="233" spans="1:32" x14ac:dyDescent="0.15">
      <c r="A233" s="24">
        <v>44074</v>
      </c>
      <c r="B233" s="25">
        <v>101591927.72207931</v>
      </c>
      <c r="C233" s="25">
        <v>79132.153808519739</v>
      </c>
      <c r="D233" s="25">
        <v>253387.86533648131</v>
      </c>
      <c r="E233" s="25">
        <v>30579.425963755668</v>
      </c>
      <c r="F233" s="25">
        <v>1606619</v>
      </c>
      <c r="G233" s="25">
        <v>613567.68069150567</v>
      </c>
      <c r="H233" s="23">
        <f t="shared" si="10"/>
        <v>0.38189992816685581</v>
      </c>
      <c r="I233" s="25">
        <v>2750940.5650519119</v>
      </c>
      <c r="J233" s="25">
        <v>2012287.2015963036</v>
      </c>
      <c r="K233" s="25">
        <v>12197403.35326503</v>
      </c>
      <c r="L233" s="25">
        <v>541145.87997260666</v>
      </c>
      <c r="M233" s="21">
        <v>5185314</v>
      </c>
      <c r="N233" s="25">
        <v>5078485.7872131774</v>
      </c>
      <c r="O233" s="26">
        <f t="shared" si="9"/>
        <v>0.97939792791973201</v>
      </c>
      <c r="P233" s="78">
        <v>3331254.04</v>
      </c>
      <c r="Q233" s="25">
        <v>2848889.5144651099</v>
      </c>
      <c r="R233" s="23">
        <f t="shared" si="11"/>
        <v>0.85520031803551966</v>
      </c>
      <c r="S233" s="25">
        <v>51.7515022832103</v>
      </c>
      <c r="T233" s="25">
        <v>7383972.6241265684</v>
      </c>
      <c r="U233" s="25">
        <v>923620.36190746643</v>
      </c>
      <c r="V233" s="25">
        <v>43671733.057101436</v>
      </c>
      <c r="W233" s="25">
        <v>4331701.6034430359</v>
      </c>
      <c r="X233" s="25">
        <v>534</v>
      </c>
      <c r="Y233" s="25">
        <v>193.87618640565603</v>
      </c>
      <c r="Z233" s="80">
        <f t="shared" si="12"/>
        <v>0.36306401948624722</v>
      </c>
      <c r="AA233" s="25">
        <v>11561798</v>
      </c>
      <c r="AB233" s="25">
        <v>5468534.6456594942</v>
      </c>
      <c r="AC233" s="23">
        <f t="shared" si="13"/>
        <v>0.47298306419637276</v>
      </c>
      <c r="AD233" s="25">
        <v>67015.146881237233</v>
      </c>
      <c r="AE233" s="25">
        <v>546333.24208252283</v>
      </c>
      <c r="AF233" s="27">
        <f t="shared" si="8"/>
        <v>190390903.45833415</v>
      </c>
    </row>
    <row r="234" spans="1:32" x14ac:dyDescent="0.15">
      <c r="A234" s="14">
        <v>44104</v>
      </c>
      <c r="B234" s="15">
        <v>102922376</v>
      </c>
      <c r="C234" s="15">
        <v>81201</v>
      </c>
      <c r="D234" s="15">
        <v>271550</v>
      </c>
      <c r="E234" s="15">
        <v>31373</v>
      </c>
      <c r="F234" s="15">
        <v>1240862</v>
      </c>
      <c r="G234" s="15">
        <v>673559</v>
      </c>
      <c r="H234" s="23">
        <f t="shared" si="10"/>
        <v>0.5428153976832234</v>
      </c>
      <c r="I234" s="15">
        <v>3140887</v>
      </c>
      <c r="J234" s="15">
        <v>2151359</v>
      </c>
      <c r="K234" s="15">
        <v>12416119</v>
      </c>
      <c r="L234" s="15">
        <v>570892</v>
      </c>
      <c r="M234" s="15">
        <v>5251368</v>
      </c>
      <c r="N234" s="15">
        <v>5173803</v>
      </c>
      <c r="O234" s="20">
        <f t="shared" si="9"/>
        <v>0.98522956303957365</v>
      </c>
      <c r="P234" s="21">
        <v>2965394.04</v>
      </c>
      <c r="Q234" s="15">
        <v>3208848</v>
      </c>
      <c r="R234" s="23">
        <f t="shared" si="11"/>
        <v>1.0820983507473427</v>
      </c>
      <c r="S234" s="15">
        <v>48</v>
      </c>
      <c r="T234" s="15">
        <v>8226028</v>
      </c>
      <c r="U234" s="15">
        <v>922676</v>
      </c>
      <c r="V234" s="15">
        <v>46327436</v>
      </c>
      <c r="W234" s="15">
        <v>4554626</v>
      </c>
      <c r="X234" s="15">
        <v>595</v>
      </c>
      <c r="Y234" s="15">
        <v>191</v>
      </c>
      <c r="Z234" s="80">
        <f t="shared" si="12"/>
        <v>0.32100840336134456</v>
      </c>
      <c r="AA234" s="15">
        <v>10733989</v>
      </c>
      <c r="AB234" s="15">
        <v>7051703</v>
      </c>
      <c r="AC234" s="23">
        <f t="shared" si="13"/>
        <v>0.65695083160603207</v>
      </c>
      <c r="AD234" s="15">
        <v>71176</v>
      </c>
      <c r="AE234" s="15">
        <v>687312</v>
      </c>
      <c r="AF234" s="8">
        <f t="shared" si="8"/>
        <v>198483163</v>
      </c>
    </row>
    <row r="235" spans="1:32" x14ac:dyDescent="0.15">
      <c r="A235" s="14">
        <v>44135</v>
      </c>
      <c r="B235" s="15">
        <v>89181906</v>
      </c>
      <c r="C235" s="15">
        <v>78870</v>
      </c>
      <c r="D235" s="15">
        <v>235350</v>
      </c>
      <c r="E235" s="15">
        <v>31747</v>
      </c>
      <c r="F235" s="15">
        <v>1547150</v>
      </c>
      <c r="G235" s="15">
        <v>664350</v>
      </c>
      <c r="H235" s="23">
        <f t="shared" si="10"/>
        <v>0.429402449665514</v>
      </c>
      <c r="I235" s="15">
        <v>2953460</v>
      </c>
      <c r="J235" s="15">
        <v>1978283</v>
      </c>
      <c r="K235" s="15">
        <v>10898352</v>
      </c>
      <c r="L235" s="15">
        <v>525473</v>
      </c>
      <c r="M235" s="15">
        <v>5959968</v>
      </c>
      <c r="N235" s="15">
        <v>4792772</v>
      </c>
      <c r="O235" s="20">
        <f t="shared" si="9"/>
        <v>0.80416069348023345</v>
      </c>
      <c r="P235" s="21">
        <v>2712273</v>
      </c>
      <c r="Q235" s="15">
        <v>3013272</v>
      </c>
      <c r="R235" s="23">
        <f t="shared" si="11"/>
        <v>1.110976660535278</v>
      </c>
      <c r="S235" s="15">
        <v>69</v>
      </c>
      <c r="T235" s="15">
        <v>7639797</v>
      </c>
      <c r="U235" s="15">
        <v>850063</v>
      </c>
      <c r="V235" s="15">
        <v>39836841</v>
      </c>
      <c r="W235" s="15">
        <v>4098827</v>
      </c>
      <c r="X235" s="15">
        <v>453</v>
      </c>
      <c r="Y235" s="15">
        <v>318</v>
      </c>
      <c r="Z235" s="80">
        <f t="shared" si="12"/>
        <v>0.70198675496688745</v>
      </c>
      <c r="AA235" s="15">
        <v>9089989</v>
      </c>
      <c r="AB235" s="15">
        <v>6921674</v>
      </c>
      <c r="AC235" s="23">
        <f t="shared" si="13"/>
        <v>0.76146120748880997</v>
      </c>
      <c r="AD235" s="15">
        <v>74274</v>
      </c>
      <c r="AE235" s="15">
        <v>591744</v>
      </c>
      <c r="AF235" s="8">
        <f t="shared" si="8"/>
        <v>174367442</v>
      </c>
    </row>
    <row r="236" spans="1:32" x14ac:dyDescent="0.15">
      <c r="A236" s="14">
        <v>44165</v>
      </c>
      <c r="B236" s="15">
        <v>74516847</v>
      </c>
      <c r="C236" s="15">
        <v>71291</v>
      </c>
      <c r="D236" s="15">
        <v>176757</v>
      </c>
      <c r="E236" s="15">
        <v>29386</v>
      </c>
      <c r="F236" s="15">
        <v>1057181</v>
      </c>
      <c r="G236" s="15">
        <v>608614</v>
      </c>
      <c r="H236" s="23">
        <f t="shared" si="10"/>
        <v>0.57569517424168615</v>
      </c>
      <c r="I236" s="15">
        <v>2755083</v>
      </c>
      <c r="J236" s="15">
        <v>1824554</v>
      </c>
      <c r="K236" s="15">
        <v>9487321</v>
      </c>
      <c r="L236" s="15">
        <v>451918</v>
      </c>
      <c r="M236" s="15">
        <v>5611536</v>
      </c>
      <c r="N236" s="15">
        <v>4343439</v>
      </c>
      <c r="O236" s="20">
        <f t="shared" si="9"/>
        <v>0.77401962671183078</v>
      </c>
      <c r="P236" s="21">
        <v>3139728</v>
      </c>
      <c r="Q236" s="15">
        <v>2495064</v>
      </c>
      <c r="R236" s="23">
        <f t="shared" si="11"/>
        <v>0.79467520753390097</v>
      </c>
      <c r="S236" s="15">
        <v>43</v>
      </c>
      <c r="T236" s="15">
        <v>6933152</v>
      </c>
      <c r="U236" s="15">
        <v>772075</v>
      </c>
      <c r="V236" s="15">
        <v>32649285</v>
      </c>
      <c r="W236" s="15">
        <v>3658617</v>
      </c>
      <c r="X236" s="15">
        <v>237</v>
      </c>
      <c r="Y236" s="15">
        <v>128</v>
      </c>
      <c r="Z236" s="80">
        <f t="shared" si="12"/>
        <v>0.54008438818565396</v>
      </c>
      <c r="AA236" s="15">
        <v>10113976</v>
      </c>
      <c r="AB236" s="15">
        <v>6357491</v>
      </c>
      <c r="AC236" s="23">
        <f t="shared" si="13"/>
        <v>0.62858474253844387</v>
      </c>
      <c r="AD236" s="15">
        <v>62960</v>
      </c>
      <c r="AE236" s="15">
        <v>501084</v>
      </c>
      <c r="AF236" s="8">
        <f t="shared" si="8"/>
        <v>147695109</v>
      </c>
    </row>
    <row r="237" spans="1:32" x14ac:dyDescent="0.15">
      <c r="A237" s="14">
        <v>44196</v>
      </c>
      <c r="B237" s="15">
        <v>66305515</v>
      </c>
      <c r="C237" s="15">
        <v>66491</v>
      </c>
      <c r="D237" s="15">
        <v>166422</v>
      </c>
      <c r="E237" s="15">
        <v>23166</v>
      </c>
      <c r="F237" s="15">
        <v>1481570</v>
      </c>
      <c r="G237" s="15">
        <v>559787</v>
      </c>
      <c r="H237" s="23">
        <f t="shared" si="10"/>
        <v>0.37783364943944597</v>
      </c>
      <c r="I237" s="15">
        <v>2455199</v>
      </c>
      <c r="J237" s="15">
        <v>1704935</v>
      </c>
      <c r="K237" s="15">
        <v>7988566</v>
      </c>
      <c r="L237" s="15">
        <v>399416</v>
      </c>
      <c r="M237" s="15">
        <v>6141121</v>
      </c>
      <c r="N237" s="15">
        <v>3979743</v>
      </c>
      <c r="O237" s="20">
        <f t="shared" si="9"/>
        <v>0.6480482960684214</v>
      </c>
      <c r="P237" s="21">
        <v>1842692.0399999998</v>
      </c>
      <c r="Q237" s="15">
        <v>2039904</v>
      </c>
      <c r="R237" s="23">
        <f t="shared" si="11"/>
        <v>1.1070238302000805</v>
      </c>
      <c r="S237" s="15">
        <v>127</v>
      </c>
      <c r="T237" s="15">
        <v>6393905</v>
      </c>
      <c r="U237" s="15">
        <v>683757</v>
      </c>
      <c r="V237" s="15">
        <v>27885628</v>
      </c>
      <c r="W237" s="15">
        <v>3312441</v>
      </c>
      <c r="X237" s="15">
        <v>82</v>
      </c>
      <c r="Y237" s="15">
        <v>68</v>
      </c>
      <c r="Z237" s="80">
        <f t="shared" si="12"/>
        <v>0.82926829268292679</v>
      </c>
      <c r="AA237" s="15">
        <v>11307483</v>
      </c>
      <c r="AB237" s="15">
        <v>5638885</v>
      </c>
      <c r="AC237" s="23">
        <f t="shared" si="13"/>
        <v>0.49868613554404634</v>
      </c>
      <c r="AD237" s="15">
        <v>60705</v>
      </c>
      <c r="AE237" s="15">
        <v>404964</v>
      </c>
      <c r="AF237" s="8">
        <f t="shared" si="8"/>
        <v>130069624</v>
      </c>
    </row>
    <row r="238" spans="1:32" x14ac:dyDescent="0.15">
      <c r="A238" s="14">
        <v>44227</v>
      </c>
      <c r="B238" s="19">
        <v>84715626</v>
      </c>
      <c r="C238" s="19">
        <v>87543</v>
      </c>
      <c r="D238" s="19">
        <v>198842</v>
      </c>
      <c r="E238" s="19">
        <v>32615</v>
      </c>
      <c r="F238" s="19">
        <v>1099270</v>
      </c>
      <c r="G238" s="19">
        <v>664032</v>
      </c>
      <c r="H238" s="23">
        <f t="shared" si="10"/>
        <v>0.60406633493136352</v>
      </c>
      <c r="I238" s="19">
        <v>3176213</v>
      </c>
      <c r="J238" s="19">
        <v>2278107</v>
      </c>
      <c r="K238" s="19">
        <v>10635078</v>
      </c>
      <c r="L238" s="19">
        <v>519821</v>
      </c>
      <c r="M238" s="15">
        <v>5695979</v>
      </c>
      <c r="N238" s="19">
        <v>5041161</v>
      </c>
      <c r="O238" s="20">
        <f t="shared" si="9"/>
        <v>0.88503855087948879</v>
      </c>
      <c r="P238" s="21">
        <v>803305.99999999953</v>
      </c>
      <c r="Q238" s="19">
        <v>1352652</v>
      </c>
      <c r="R238" s="23">
        <f t="shared" si="11"/>
        <v>1.6838564631659676</v>
      </c>
      <c r="S238" s="19">
        <v>48</v>
      </c>
      <c r="T238" s="19">
        <v>7767800</v>
      </c>
      <c r="U238" s="19">
        <v>916198</v>
      </c>
      <c r="V238" s="19">
        <v>33019050</v>
      </c>
      <c r="W238" s="19">
        <v>4353608</v>
      </c>
      <c r="X238" s="19">
        <v>70</v>
      </c>
      <c r="Y238" s="19">
        <v>53</v>
      </c>
      <c r="Z238" s="80">
        <f t="shared" si="12"/>
        <v>0.75714285714285712</v>
      </c>
      <c r="AA238" s="21">
        <v>9378546</v>
      </c>
      <c r="AB238" s="19">
        <v>6651260</v>
      </c>
      <c r="AC238" s="23">
        <f t="shared" si="13"/>
        <v>0.70919948571985469</v>
      </c>
      <c r="AD238" s="19">
        <v>68084</v>
      </c>
      <c r="AE238" s="21">
        <v>436116</v>
      </c>
      <c r="AF238" s="8">
        <f t="shared" si="8"/>
        <v>161913907</v>
      </c>
    </row>
    <row r="239" spans="1:32" x14ac:dyDescent="0.15">
      <c r="A239" s="14">
        <v>44255</v>
      </c>
      <c r="B239" s="19">
        <v>63054154</v>
      </c>
      <c r="C239" s="19">
        <v>63084</v>
      </c>
      <c r="D239" s="19">
        <v>151014</v>
      </c>
      <c r="E239" s="19">
        <v>20543</v>
      </c>
      <c r="F239" s="19">
        <v>1045345</v>
      </c>
      <c r="G239" s="19">
        <v>488677</v>
      </c>
      <c r="H239" s="23">
        <f t="shared" si="10"/>
        <v>0.46747915759868752</v>
      </c>
      <c r="I239" s="19">
        <v>2441931</v>
      </c>
      <c r="J239" s="19">
        <v>1704658</v>
      </c>
      <c r="K239" s="19">
        <v>7685606</v>
      </c>
      <c r="L239" s="19">
        <v>388460</v>
      </c>
      <c r="M239" s="15">
        <v>5166179</v>
      </c>
      <c r="N239" s="19">
        <v>3899396</v>
      </c>
      <c r="O239" s="20">
        <f t="shared" si="9"/>
        <v>0.75479304917618995</v>
      </c>
      <c r="P239" s="21">
        <v>1942313.9999999986</v>
      </c>
      <c r="Q239" s="19">
        <v>860280</v>
      </c>
      <c r="R239" s="23">
        <f t="shared" si="11"/>
        <v>0.4429149972661478</v>
      </c>
      <c r="S239" s="19">
        <v>99</v>
      </c>
      <c r="T239" s="19">
        <v>6140385</v>
      </c>
      <c r="U239" s="19">
        <v>704779</v>
      </c>
      <c r="V239" s="19">
        <v>25456385</v>
      </c>
      <c r="W239" s="19">
        <v>3329725</v>
      </c>
      <c r="X239" s="19">
        <v>178</v>
      </c>
      <c r="Y239" s="19">
        <v>0</v>
      </c>
      <c r="Z239" s="80">
        <f t="shared" si="12"/>
        <v>0</v>
      </c>
      <c r="AA239" s="21">
        <v>9195630</v>
      </c>
      <c r="AB239" s="19">
        <v>5490728</v>
      </c>
      <c r="AC239" s="23">
        <f t="shared" si="13"/>
        <v>0.59710188426459088</v>
      </c>
      <c r="AD239" s="19">
        <v>57217</v>
      </c>
      <c r="AE239" s="21">
        <v>253776</v>
      </c>
      <c r="AF239" s="8">
        <f t="shared" si="8"/>
        <v>122190897</v>
      </c>
    </row>
    <row r="240" spans="1:32" x14ac:dyDescent="0.15">
      <c r="A240" s="14">
        <v>44286</v>
      </c>
      <c r="B240" s="19">
        <v>98391399</v>
      </c>
      <c r="C240" s="19">
        <v>122484</v>
      </c>
      <c r="D240" s="19">
        <v>234713</v>
      </c>
      <c r="E240" s="19">
        <v>37669</v>
      </c>
      <c r="F240" s="19">
        <v>1753330</v>
      </c>
      <c r="G240" s="19">
        <v>790694</v>
      </c>
      <c r="H240" s="23">
        <f t="shared" si="10"/>
        <v>0.45096701704756093</v>
      </c>
      <c r="I240" s="19">
        <v>3707147</v>
      </c>
      <c r="J240" s="19">
        <v>2636214</v>
      </c>
      <c r="K240" s="19">
        <v>11864441</v>
      </c>
      <c r="L240" s="19">
        <v>597365</v>
      </c>
      <c r="M240" s="15">
        <v>4982745</v>
      </c>
      <c r="N240" s="19">
        <v>6125731</v>
      </c>
      <c r="O240" s="20">
        <f t="shared" si="9"/>
        <v>1.229388820820652</v>
      </c>
      <c r="P240" s="21">
        <v>2486492.0000000042</v>
      </c>
      <c r="Q240" s="19">
        <v>2673900</v>
      </c>
      <c r="R240" s="23">
        <f t="shared" si="11"/>
        <v>1.0753704415698886</v>
      </c>
      <c r="S240" s="19">
        <v>60</v>
      </c>
      <c r="T240" s="19">
        <v>9602327</v>
      </c>
      <c r="U240" s="19">
        <v>1078782</v>
      </c>
      <c r="V240" s="19">
        <v>40236272</v>
      </c>
      <c r="W240" s="19">
        <v>5079393</v>
      </c>
      <c r="X240" s="19">
        <v>282</v>
      </c>
      <c r="Y240" s="19">
        <v>58</v>
      </c>
      <c r="Z240" s="80">
        <f t="shared" si="12"/>
        <v>0.20567375886524822</v>
      </c>
      <c r="AA240" s="21">
        <v>10834810</v>
      </c>
      <c r="AB240" s="19">
        <v>8810358</v>
      </c>
      <c r="AC240" s="23">
        <f t="shared" si="13"/>
        <v>0.81315297637891204</v>
      </c>
      <c r="AD240" s="19">
        <v>68917</v>
      </c>
      <c r="AE240" s="21">
        <v>622932</v>
      </c>
      <c r="AF240" s="8">
        <f t="shared" si="8"/>
        <v>192680856</v>
      </c>
    </row>
    <row r="241" spans="1:32" x14ac:dyDescent="0.15">
      <c r="A241" s="14">
        <v>44316</v>
      </c>
      <c r="B241" s="19">
        <v>96263230</v>
      </c>
      <c r="C241" s="19">
        <v>100527</v>
      </c>
      <c r="D241" s="19">
        <v>247852</v>
      </c>
      <c r="E241" s="19">
        <v>33149</v>
      </c>
      <c r="F241" s="19">
        <v>1562133</v>
      </c>
      <c r="G241" s="19">
        <v>646511</v>
      </c>
      <c r="H241" s="23">
        <f t="shared" si="10"/>
        <v>0.41386424843467234</v>
      </c>
      <c r="I241" s="19">
        <v>3477879</v>
      </c>
      <c r="J241" s="19">
        <v>2554169</v>
      </c>
      <c r="K241" s="19">
        <v>11494353</v>
      </c>
      <c r="L241" s="19">
        <v>545580</v>
      </c>
      <c r="M241" s="15">
        <v>5339207</v>
      </c>
      <c r="N241" s="19">
        <v>5588714</v>
      </c>
      <c r="O241" s="20">
        <f t="shared" si="9"/>
        <v>1.0467310969587806</v>
      </c>
      <c r="P241" s="21">
        <v>2132352.0000000084</v>
      </c>
      <c r="Q241" s="19">
        <v>2458164</v>
      </c>
      <c r="R241" s="23">
        <f t="shared" si="11"/>
        <v>1.1527946605438457</v>
      </c>
      <c r="S241" s="19">
        <v>59</v>
      </c>
      <c r="T241" s="19">
        <v>8919415</v>
      </c>
      <c r="U241" s="19">
        <v>1025179</v>
      </c>
      <c r="V241" s="19">
        <v>39809774</v>
      </c>
      <c r="W241" s="19">
        <v>4788320</v>
      </c>
      <c r="X241" s="19">
        <v>164</v>
      </c>
      <c r="Y241" s="19">
        <v>12</v>
      </c>
      <c r="Z241" s="80">
        <f t="shared" si="12"/>
        <v>7.3170731707317069E-2</v>
      </c>
      <c r="AA241" s="21">
        <v>9781878</v>
      </c>
      <c r="AB241" s="19">
        <v>8191503</v>
      </c>
      <c r="AC241" s="23">
        <f t="shared" si="13"/>
        <v>0.83741618940657403</v>
      </c>
      <c r="AD241" s="19">
        <v>72900</v>
      </c>
      <c r="AE241" s="21">
        <v>520464</v>
      </c>
      <c r="AF241" s="8">
        <f t="shared" si="8"/>
        <v>186737754</v>
      </c>
    </row>
    <row r="242" spans="1:32" x14ac:dyDescent="0.15">
      <c r="A242" s="14">
        <v>44347</v>
      </c>
      <c r="B242" s="19">
        <v>98807884</v>
      </c>
      <c r="C242" s="19">
        <v>93340</v>
      </c>
      <c r="D242" s="19">
        <v>236864</v>
      </c>
      <c r="E242" s="19">
        <v>31632</v>
      </c>
      <c r="F242" s="19">
        <v>1564966</v>
      </c>
      <c r="G242" s="19">
        <v>845251</v>
      </c>
      <c r="H242" s="23">
        <f t="shared" si="10"/>
        <v>0.54010821960349298</v>
      </c>
      <c r="I242" s="19">
        <v>3411001</v>
      </c>
      <c r="J242" s="19">
        <v>2548681</v>
      </c>
      <c r="K242" s="19">
        <v>11073599</v>
      </c>
      <c r="L242" s="19">
        <v>499694</v>
      </c>
      <c r="M242" s="15">
        <v>4861281</v>
      </c>
      <c r="N242" s="19">
        <v>5331865</v>
      </c>
      <c r="O242" s="20">
        <f t="shared" si="9"/>
        <v>1.0968024683205928</v>
      </c>
      <c r="P242" s="21">
        <v>1627771.0000000081</v>
      </c>
      <c r="Q242" s="19">
        <v>1815288</v>
      </c>
      <c r="R242" s="23">
        <f t="shared" si="11"/>
        <v>1.1151986366632598</v>
      </c>
      <c r="S242" s="19">
        <v>38</v>
      </c>
      <c r="T242" s="19">
        <v>8898631</v>
      </c>
      <c r="U242" s="19">
        <v>981191</v>
      </c>
      <c r="V242" s="19">
        <v>40948452</v>
      </c>
      <c r="W242" s="19">
        <v>4753684</v>
      </c>
      <c r="X242" s="19">
        <v>106</v>
      </c>
      <c r="Y242" s="19">
        <v>94</v>
      </c>
      <c r="Z242" s="80">
        <f t="shared" si="12"/>
        <v>0.8867924528301887</v>
      </c>
      <c r="AA242" s="21">
        <v>9025721</v>
      </c>
      <c r="AB242" s="19">
        <v>8129581</v>
      </c>
      <c r="AC242" s="23">
        <f t="shared" si="13"/>
        <v>0.9007126411286146</v>
      </c>
      <c r="AD242" s="19">
        <v>60881</v>
      </c>
      <c r="AE242" s="21">
        <v>475740</v>
      </c>
      <c r="AF242" s="8">
        <f t="shared" si="8"/>
        <v>188943391</v>
      </c>
    </row>
    <row r="243" spans="1:32" x14ac:dyDescent="0.15">
      <c r="A243" s="14">
        <v>44377</v>
      </c>
      <c r="B243" s="19">
        <v>103235701</v>
      </c>
      <c r="C243" s="19">
        <v>83086</v>
      </c>
      <c r="D243" s="19">
        <v>236053</v>
      </c>
      <c r="E243" s="19">
        <v>29632</v>
      </c>
      <c r="F243" s="19">
        <v>1684270</v>
      </c>
      <c r="G243" s="19">
        <v>773555</v>
      </c>
      <c r="H243" s="23">
        <f t="shared" si="10"/>
        <v>0.45928206285215556</v>
      </c>
      <c r="I243" s="19">
        <v>3374809</v>
      </c>
      <c r="J243" s="19">
        <v>2491085</v>
      </c>
      <c r="K243" s="19">
        <v>11474765</v>
      </c>
      <c r="L243" s="19">
        <v>516291</v>
      </c>
      <c r="M243" s="15">
        <v>4865202</v>
      </c>
      <c r="N243" s="19">
        <v>5038563</v>
      </c>
      <c r="O243" s="20">
        <f t="shared" si="9"/>
        <v>1.035632847310348</v>
      </c>
      <c r="P243" s="21">
        <v>2907626.9999999879</v>
      </c>
      <c r="Q243" s="19">
        <v>1966368</v>
      </c>
      <c r="R243" s="23">
        <f t="shared" si="11"/>
        <v>0.67627931643226868</v>
      </c>
      <c r="S243" s="19">
        <v>12</v>
      </c>
      <c r="T243" s="19">
        <v>8699288</v>
      </c>
      <c r="U243" s="19">
        <v>958937</v>
      </c>
      <c r="V243" s="19">
        <v>44362790</v>
      </c>
      <c r="W243" s="19">
        <v>4732878</v>
      </c>
      <c r="X243" s="19">
        <v>312</v>
      </c>
      <c r="Y243" s="19">
        <v>66</v>
      </c>
      <c r="Z243" s="80">
        <f t="shared" si="12"/>
        <v>0.21153846153846154</v>
      </c>
      <c r="AA243" s="21">
        <v>11037488</v>
      </c>
      <c r="AB243" s="19">
        <v>8143548</v>
      </c>
      <c r="AC243" s="23">
        <f t="shared" si="13"/>
        <v>0.7378080954652001</v>
      </c>
      <c r="AD243" s="19">
        <v>57521</v>
      </c>
      <c r="AE243" s="21">
        <v>586500</v>
      </c>
      <c r="AF243" s="8">
        <f t="shared" si="8"/>
        <v>196761448</v>
      </c>
    </row>
    <row r="244" spans="1:32" x14ac:dyDescent="0.15">
      <c r="A244" s="14">
        <v>44408</v>
      </c>
      <c r="B244" s="19">
        <v>114673264</v>
      </c>
      <c r="C244" s="19">
        <v>91964</v>
      </c>
      <c r="D244" s="19">
        <v>265608</v>
      </c>
      <c r="E244" s="19">
        <v>32290</v>
      </c>
      <c r="F244" s="19">
        <v>1835046</v>
      </c>
      <c r="G244" s="19">
        <v>789611</v>
      </c>
      <c r="H244" s="23">
        <f t="shared" si="10"/>
        <v>0.43029493538581592</v>
      </c>
      <c r="I244" s="19">
        <v>3335575</v>
      </c>
      <c r="J244" s="19">
        <v>2531211</v>
      </c>
      <c r="K244" s="19">
        <v>12973673</v>
      </c>
      <c r="L244" s="19">
        <v>557902</v>
      </c>
      <c r="M244" s="15">
        <v>4683460</v>
      </c>
      <c r="N244" s="19">
        <v>4905905</v>
      </c>
      <c r="O244" s="20">
        <f t="shared" si="9"/>
        <v>1.0474958684391453</v>
      </c>
      <c r="P244" s="21">
        <v>3585703.0000000084</v>
      </c>
      <c r="Q244" s="19">
        <v>3130416</v>
      </c>
      <c r="R244" s="23">
        <f t="shared" si="11"/>
        <v>0.87302713024475054</v>
      </c>
      <c r="S244" s="19">
        <v>36</v>
      </c>
      <c r="T244" s="19">
        <v>8713709</v>
      </c>
      <c r="U244" s="19">
        <v>1016466</v>
      </c>
      <c r="V244" s="19">
        <v>54565652</v>
      </c>
      <c r="W244" s="19">
        <v>5086111</v>
      </c>
      <c r="X244" s="19">
        <v>384</v>
      </c>
      <c r="Y244" s="19">
        <v>82</v>
      </c>
      <c r="Z244" s="80">
        <f t="shared" si="12"/>
        <v>0.21354166666666666</v>
      </c>
      <c r="AA244" s="21">
        <v>8926685</v>
      </c>
      <c r="AB244" s="19">
        <v>8160776</v>
      </c>
      <c r="AC244" s="23">
        <f t="shared" si="13"/>
        <v>0.91420006418956201</v>
      </c>
      <c r="AD244" s="19">
        <v>56822</v>
      </c>
      <c r="AE244" s="21">
        <v>599940</v>
      </c>
      <c r="AF244" s="8">
        <f t="shared" si="8"/>
        <v>221487013</v>
      </c>
    </row>
    <row r="245" spans="1:32" x14ac:dyDescent="0.15">
      <c r="A245" s="14">
        <v>44439</v>
      </c>
      <c r="B245" s="19">
        <v>109228173</v>
      </c>
      <c r="C245" s="19">
        <v>81178</v>
      </c>
      <c r="D245" s="19">
        <v>246234</v>
      </c>
      <c r="E245" s="19">
        <v>31531</v>
      </c>
      <c r="F245" s="19">
        <v>1473483</v>
      </c>
      <c r="G245" s="19">
        <v>749847</v>
      </c>
      <c r="H245" s="23">
        <f t="shared" si="10"/>
        <v>0.50889423223749441</v>
      </c>
      <c r="I245" s="19">
        <v>3140755</v>
      </c>
      <c r="J245" s="19">
        <v>2359456</v>
      </c>
      <c r="K245" s="19">
        <v>12331032</v>
      </c>
      <c r="L245" s="19">
        <v>526879</v>
      </c>
      <c r="M245" s="15">
        <v>4537073</v>
      </c>
      <c r="N245" s="19">
        <v>4548471</v>
      </c>
      <c r="O245" s="20">
        <f t="shared" si="9"/>
        <v>1.0025121923319285</v>
      </c>
      <c r="P245" s="21">
        <v>2890481.0000000042</v>
      </c>
      <c r="Q245" s="19">
        <v>2849208</v>
      </c>
      <c r="R245" s="23">
        <f t="shared" si="11"/>
        <v>0.98572106165029139</v>
      </c>
      <c r="S245" s="19">
        <v>139</v>
      </c>
      <c r="T245" s="19">
        <v>8261882</v>
      </c>
      <c r="U245" s="19">
        <v>972343</v>
      </c>
      <c r="V245" s="19">
        <v>54194900</v>
      </c>
      <c r="W245" s="19">
        <v>4880426</v>
      </c>
      <c r="X245" s="19">
        <v>329</v>
      </c>
      <c r="Y245" s="19">
        <v>60</v>
      </c>
      <c r="Z245" s="80">
        <f t="shared" si="12"/>
        <v>0.18237082066869301</v>
      </c>
      <c r="AA245" s="21">
        <v>11585935</v>
      </c>
      <c r="AB245" s="19">
        <v>7350865</v>
      </c>
      <c r="AC245" s="23">
        <f t="shared" si="13"/>
        <v>0.63446454688378628</v>
      </c>
      <c r="AD245" s="19">
        <v>54020</v>
      </c>
      <c r="AE245" s="21">
        <v>494232</v>
      </c>
      <c r="AF245" s="8">
        <f t="shared" si="8"/>
        <v>212301631</v>
      </c>
    </row>
    <row r="246" spans="1:32" x14ac:dyDescent="0.15">
      <c r="A246" s="14">
        <v>44469</v>
      </c>
      <c r="B246" s="19">
        <v>93254885</v>
      </c>
      <c r="C246" s="19">
        <v>73320</v>
      </c>
      <c r="D246" s="19">
        <v>182958</v>
      </c>
      <c r="E246" s="19">
        <v>26185</v>
      </c>
      <c r="F246" s="19">
        <v>2084532</v>
      </c>
      <c r="G246" s="19">
        <v>729666</v>
      </c>
      <c r="H246" s="23">
        <f t="shared" si="10"/>
        <v>0.35003828197408338</v>
      </c>
      <c r="I246" s="19">
        <v>2864857</v>
      </c>
      <c r="J246" s="19">
        <v>2123121</v>
      </c>
      <c r="K246" s="19">
        <v>10672622</v>
      </c>
      <c r="L246" s="19">
        <v>476633</v>
      </c>
      <c r="M246" s="19">
        <v>4598885</v>
      </c>
      <c r="N246" s="19">
        <v>4064633</v>
      </c>
      <c r="O246" s="20">
        <f t="shared" si="9"/>
        <v>0.88383010229653491</v>
      </c>
      <c r="P246" s="21">
        <v>2689527.9999999958</v>
      </c>
      <c r="Q246" s="19">
        <v>3352320</v>
      </c>
      <c r="R246" s="23">
        <f t="shared" si="11"/>
        <v>1.2464343185867577</v>
      </c>
      <c r="S246" s="19">
        <v>24</v>
      </c>
      <c r="T246" s="19">
        <v>7529360</v>
      </c>
      <c r="U246" s="19">
        <v>851526</v>
      </c>
      <c r="V246" s="19">
        <v>45287830</v>
      </c>
      <c r="W246" s="19">
        <v>4267008</v>
      </c>
      <c r="X246" s="19">
        <v>275</v>
      </c>
      <c r="Y246" s="19">
        <v>89</v>
      </c>
      <c r="Z246" s="80">
        <f t="shared" si="12"/>
        <v>0.32363636363636361</v>
      </c>
      <c r="AA246" s="21">
        <v>11709236</v>
      </c>
      <c r="AB246" s="19">
        <v>6765382</v>
      </c>
      <c r="AC246" s="23">
        <f t="shared" si="13"/>
        <v>0.57778167593513363</v>
      </c>
      <c r="AD246" s="19">
        <v>50445</v>
      </c>
      <c r="AE246" s="21">
        <v>606756</v>
      </c>
      <c r="AF246" s="8">
        <f t="shared" si="8"/>
        <v>183179620</v>
      </c>
    </row>
    <row r="247" spans="1:32" x14ac:dyDescent="0.15">
      <c r="A247" s="14">
        <v>44500</v>
      </c>
      <c r="B247" s="19">
        <v>99532010</v>
      </c>
      <c r="C247" s="19">
        <v>85557</v>
      </c>
      <c r="D247" s="19">
        <v>204107</v>
      </c>
      <c r="E247" s="19">
        <v>39141</v>
      </c>
      <c r="F247" s="19">
        <v>2570748</v>
      </c>
      <c r="G247" s="19">
        <v>802782</v>
      </c>
      <c r="H247" s="23">
        <f t="shared" si="10"/>
        <v>0.31227564895509013</v>
      </c>
      <c r="I247" s="19">
        <v>3343570</v>
      </c>
      <c r="J247" s="19">
        <v>2438013</v>
      </c>
      <c r="K247" s="19">
        <v>11391147</v>
      </c>
      <c r="L247" s="19">
        <v>516050</v>
      </c>
      <c r="M247" s="19">
        <v>5290864</v>
      </c>
      <c r="N247" s="19">
        <v>4578162</v>
      </c>
      <c r="O247" s="20">
        <f t="shared" si="9"/>
        <v>0.86529572485703654</v>
      </c>
      <c r="P247" s="21">
        <v>2462317.0000000084</v>
      </c>
      <c r="Q247" s="19">
        <v>2806356</v>
      </c>
      <c r="R247" s="23">
        <f t="shared" si="11"/>
        <v>1.1397216524111196</v>
      </c>
      <c r="S247" s="19">
        <v>93</v>
      </c>
      <c r="T247" s="19">
        <v>8406433</v>
      </c>
      <c r="U247" s="19">
        <v>936811</v>
      </c>
      <c r="V247" s="19">
        <v>46443190</v>
      </c>
      <c r="W247" s="19">
        <v>4691522</v>
      </c>
      <c r="X247" s="19">
        <v>229</v>
      </c>
      <c r="Y247" s="19">
        <v>200</v>
      </c>
      <c r="Z247" s="80">
        <f t="shared" si="12"/>
        <v>0.8733624454148472</v>
      </c>
      <c r="AA247" s="21">
        <v>12591565</v>
      </c>
      <c r="AB247" s="19">
        <v>8122348</v>
      </c>
      <c r="AC247" s="23">
        <f t="shared" si="13"/>
        <v>0.64506262724292018</v>
      </c>
      <c r="AD247" s="19">
        <v>50763</v>
      </c>
      <c r="AE247" s="21">
        <v>494436</v>
      </c>
      <c r="AF247" s="8">
        <f t="shared" si="8"/>
        <v>194882691</v>
      </c>
    </row>
    <row r="248" spans="1:32" x14ac:dyDescent="0.15">
      <c r="A248" s="14">
        <v>44530</v>
      </c>
      <c r="B248" s="19">
        <v>79073018</v>
      </c>
      <c r="C248" s="19">
        <v>70606</v>
      </c>
      <c r="D248" s="19">
        <v>155316</v>
      </c>
      <c r="E248" s="19">
        <v>31913</v>
      </c>
      <c r="F248" s="19">
        <v>2451384</v>
      </c>
      <c r="G248" s="19">
        <v>683789</v>
      </c>
      <c r="H248" s="23">
        <f t="shared" si="10"/>
        <v>0.27893997839587759</v>
      </c>
      <c r="I248" s="19">
        <v>2870332</v>
      </c>
      <c r="J248" s="19">
        <v>2078579</v>
      </c>
      <c r="K248" s="19">
        <v>9218352</v>
      </c>
      <c r="L248" s="19">
        <v>430307</v>
      </c>
      <c r="M248" s="19">
        <v>4949224</v>
      </c>
      <c r="N248" s="19">
        <v>3860215</v>
      </c>
      <c r="O248" s="20">
        <f t="shared" si="9"/>
        <v>0.77996368723662535</v>
      </c>
      <c r="P248" s="21">
        <v>2202705.9999999958</v>
      </c>
      <c r="Q248" s="19">
        <v>2273328</v>
      </c>
      <c r="R248" s="23">
        <f t="shared" si="11"/>
        <v>1.0320614734785325</v>
      </c>
      <c r="S248" s="19">
        <v>41</v>
      </c>
      <c r="T248" s="19">
        <v>7152846</v>
      </c>
      <c r="U248" s="19">
        <v>797456</v>
      </c>
      <c r="V248" s="19">
        <v>36196038</v>
      </c>
      <c r="W248" s="19">
        <v>3882753</v>
      </c>
      <c r="X248" s="19">
        <v>302</v>
      </c>
      <c r="Y248" s="19">
        <v>83</v>
      </c>
      <c r="Z248" s="80">
        <f t="shared" si="12"/>
        <v>0.27483443708609273</v>
      </c>
      <c r="AA248" s="21">
        <v>10375504</v>
      </c>
      <c r="AB248" s="19">
        <v>7110511</v>
      </c>
      <c r="AC248" s="23">
        <f t="shared" si="13"/>
        <v>0.68531716627934414</v>
      </c>
      <c r="AD248" s="19">
        <v>48522</v>
      </c>
      <c r="AE248" s="21">
        <v>386340</v>
      </c>
      <c r="AF248" s="8">
        <f t="shared" si="8"/>
        <v>156320345</v>
      </c>
    </row>
    <row r="249" spans="1:32" x14ac:dyDescent="0.15">
      <c r="A249" s="14">
        <v>44561</v>
      </c>
      <c r="B249" s="19">
        <v>58225287</v>
      </c>
      <c r="C249" s="19">
        <v>55838</v>
      </c>
      <c r="D249" s="19">
        <v>125436.99999999999</v>
      </c>
      <c r="E249" s="19">
        <v>23621</v>
      </c>
      <c r="F249" s="19">
        <v>1098533</v>
      </c>
      <c r="G249" s="19">
        <v>645861</v>
      </c>
      <c r="H249" s="23">
        <f t="shared" si="10"/>
        <v>0.58793044906252245</v>
      </c>
      <c r="I249" s="19">
        <v>2284091.9999999995</v>
      </c>
      <c r="J249" s="19">
        <v>1637356.9999999995</v>
      </c>
      <c r="K249" s="19">
        <v>7080406.9999999981</v>
      </c>
      <c r="L249" s="19">
        <v>328827.99999999994</v>
      </c>
      <c r="M249" s="19">
        <v>5228444</v>
      </c>
      <c r="N249" s="19">
        <v>2917394</v>
      </c>
      <c r="O249" s="20">
        <f t="shared" si="9"/>
        <v>0.55798512903647812</v>
      </c>
      <c r="P249" s="21">
        <v>2448453</v>
      </c>
      <c r="Q249" s="19">
        <v>2002296</v>
      </c>
      <c r="R249" s="23">
        <f t="shared" si="11"/>
        <v>0.81778004315377917</v>
      </c>
      <c r="S249" s="19">
        <v>56</v>
      </c>
      <c r="T249" s="19">
        <v>5616948</v>
      </c>
      <c r="U249" s="19">
        <v>586832</v>
      </c>
      <c r="V249" s="19">
        <v>25991651.999999985</v>
      </c>
      <c r="W249" s="19">
        <v>2931369</v>
      </c>
      <c r="X249" s="19">
        <v>258</v>
      </c>
      <c r="Y249" s="19">
        <v>153</v>
      </c>
      <c r="Z249" s="80">
        <f t="shared" si="12"/>
        <v>0.59302325581395354</v>
      </c>
      <c r="AA249" s="21">
        <v>10357778</v>
      </c>
      <c r="AB249" s="19">
        <v>5477428</v>
      </c>
      <c r="AC249" s="23">
        <f t="shared" si="13"/>
        <v>0.52882268764594109</v>
      </c>
      <c r="AD249" s="19">
        <v>43282.999999999993</v>
      </c>
      <c r="AE249" s="21">
        <v>328956</v>
      </c>
      <c r="AF249" s="8">
        <f t="shared" si="8"/>
        <v>116303094.99999999</v>
      </c>
    </row>
    <row r="250" spans="1:32" x14ac:dyDescent="0.15">
      <c r="A250" s="14">
        <v>44592</v>
      </c>
      <c r="B250" s="19">
        <v>79109748</v>
      </c>
      <c r="C250" s="19">
        <v>77703</v>
      </c>
      <c r="D250" s="19">
        <v>143096</v>
      </c>
      <c r="E250" s="19">
        <v>19921</v>
      </c>
      <c r="F250" s="19">
        <v>2017647</v>
      </c>
      <c r="G250" s="19">
        <v>797577</v>
      </c>
      <c r="H250" s="23">
        <f t="shared" si="10"/>
        <v>0.39530056546065789</v>
      </c>
      <c r="I250" s="19">
        <v>3032825</v>
      </c>
      <c r="J250" s="19">
        <v>2324753</v>
      </c>
      <c r="K250" s="19">
        <v>10110094</v>
      </c>
      <c r="L250" s="19">
        <v>459633</v>
      </c>
      <c r="M250" s="19">
        <v>4863742</v>
      </c>
      <c r="N250" s="19">
        <v>4016069</v>
      </c>
      <c r="O250" s="20">
        <f t="shared" si="9"/>
        <v>0.82571587884390252</v>
      </c>
      <c r="P250" s="21">
        <v>1521174.0000000121</v>
      </c>
      <c r="Q250" s="19">
        <v>1917600</v>
      </c>
      <c r="R250" s="23">
        <f t="shared" si="11"/>
        <v>1.2606052956466418</v>
      </c>
      <c r="S250" s="19">
        <v>77</v>
      </c>
      <c r="T250" s="19">
        <v>7246943</v>
      </c>
      <c r="U250" s="19">
        <v>856089</v>
      </c>
      <c r="V250" s="19">
        <v>32116574</v>
      </c>
      <c r="W250" s="19">
        <v>4186522</v>
      </c>
      <c r="X250" s="19">
        <v>224</v>
      </c>
      <c r="Y250" s="19">
        <v>31</v>
      </c>
      <c r="Z250" s="80">
        <f t="shared" si="12"/>
        <v>0.13839285714285715</v>
      </c>
      <c r="AA250" s="21">
        <v>11359772</v>
      </c>
      <c r="AB250" s="19">
        <v>6724405</v>
      </c>
      <c r="AC250" s="23">
        <f t="shared" si="13"/>
        <v>0.59194894052451053</v>
      </c>
      <c r="AD250" s="19">
        <v>41003</v>
      </c>
      <c r="AE250" s="21">
        <v>350388</v>
      </c>
      <c r="AF250" s="8">
        <f t="shared" si="8"/>
        <v>153531051</v>
      </c>
    </row>
    <row r="251" spans="1:32" x14ac:dyDescent="0.15">
      <c r="A251" s="14">
        <v>44620</v>
      </c>
      <c r="B251" s="19">
        <v>67595580</v>
      </c>
      <c r="C251" s="19">
        <v>64403</v>
      </c>
      <c r="D251" s="19">
        <v>175743</v>
      </c>
      <c r="E251" s="19">
        <v>27332</v>
      </c>
      <c r="F251" s="19">
        <v>1469649</v>
      </c>
      <c r="G251" s="19">
        <v>598080</v>
      </c>
      <c r="H251" s="23">
        <f t="shared" si="10"/>
        <v>0.40695431358099793</v>
      </c>
      <c r="I251" s="19">
        <v>2624768</v>
      </c>
      <c r="J251" s="19">
        <v>2004210</v>
      </c>
      <c r="K251" s="19">
        <v>8080677</v>
      </c>
      <c r="L251" s="19">
        <v>381591</v>
      </c>
      <c r="M251" s="19">
        <v>4450051</v>
      </c>
      <c r="N251" s="19">
        <v>3515508</v>
      </c>
      <c r="O251" s="20">
        <f t="shared" si="9"/>
        <v>0.78999274390338448</v>
      </c>
      <c r="P251" s="21">
        <v>2587869.9999999958</v>
      </c>
      <c r="Q251" s="19">
        <v>1792896</v>
      </c>
      <c r="R251" s="23">
        <f t="shared" si="11"/>
        <v>0.69280759852697504</v>
      </c>
      <c r="S251" s="19">
        <v>21</v>
      </c>
      <c r="T251" s="19">
        <v>6685666</v>
      </c>
      <c r="U251" s="19">
        <v>737138</v>
      </c>
      <c r="V251" s="19">
        <v>28800970</v>
      </c>
      <c r="W251" s="19">
        <v>3620585</v>
      </c>
      <c r="X251" s="19">
        <v>248</v>
      </c>
      <c r="Y251" s="19">
        <v>45</v>
      </c>
      <c r="Z251" s="80">
        <f t="shared" si="12"/>
        <v>0.18145161290322581</v>
      </c>
      <c r="AA251" s="21">
        <v>9402121</v>
      </c>
      <c r="AB251" s="19">
        <v>6485380</v>
      </c>
      <c r="AC251" s="23">
        <f t="shared" si="13"/>
        <v>0.68977840212862607</v>
      </c>
      <c r="AD251" s="19">
        <v>47499</v>
      </c>
      <c r="AE251" s="21">
        <v>312048</v>
      </c>
      <c r="AF251" s="8">
        <f t="shared" si="8"/>
        <v>133550140</v>
      </c>
    </row>
    <row r="252" spans="1:32" x14ac:dyDescent="0.15">
      <c r="A252" s="14">
        <v>44651</v>
      </c>
      <c r="B252" s="19">
        <v>89462401</v>
      </c>
      <c r="C252" s="19">
        <v>82746</v>
      </c>
      <c r="D252" s="19">
        <v>192298</v>
      </c>
      <c r="E252" s="19">
        <v>30782</v>
      </c>
      <c r="F252" s="19">
        <v>1915640</v>
      </c>
      <c r="G252" s="19">
        <v>775767</v>
      </c>
      <c r="H252" s="23">
        <f t="shared" si="10"/>
        <v>0.40496492033993858</v>
      </c>
      <c r="I252" s="19">
        <v>3427124</v>
      </c>
      <c r="J252" s="19">
        <v>2587019</v>
      </c>
      <c r="K252" s="19">
        <v>10521523</v>
      </c>
      <c r="L252" s="19">
        <v>505390</v>
      </c>
      <c r="M252" s="19">
        <v>4687512</v>
      </c>
      <c r="N252" s="19">
        <v>4674405</v>
      </c>
      <c r="O252" s="20">
        <f t="shared" si="9"/>
        <v>0.99720384715815125</v>
      </c>
      <c r="P252" s="21">
        <v>3230697</v>
      </c>
      <c r="Q252" s="19">
        <v>2821596</v>
      </c>
      <c r="R252" s="23">
        <f t="shared" si="11"/>
        <v>0.87337066892995541</v>
      </c>
      <c r="S252" s="19">
        <v>145</v>
      </c>
      <c r="T252" s="19">
        <v>8871311</v>
      </c>
      <c r="U252" s="19">
        <v>961802</v>
      </c>
      <c r="V252" s="19">
        <v>38625835</v>
      </c>
      <c r="W252" s="19">
        <v>4715609</v>
      </c>
      <c r="X252" s="19">
        <v>380.00000000000006</v>
      </c>
      <c r="Y252" s="19">
        <v>85</v>
      </c>
      <c r="Z252" s="80">
        <f t="shared" si="12"/>
        <v>0.22368421052631576</v>
      </c>
      <c r="AA252" s="21">
        <v>11620355</v>
      </c>
      <c r="AB252" s="19">
        <v>8534201</v>
      </c>
      <c r="AC252" s="23">
        <f t="shared" si="13"/>
        <v>0.73441826863292903</v>
      </c>
      <c r="AD252" s="19">
        <v>55391</v>
      </c>
      <c r="AE252" s="21">
        <v>467388</v>
      </c>
      <c r="AF252" s="8">
        <f t="shared" si="8"/>
        <v>177312818</v>
      </c>
    </row>
    <row r="253" spans="1:32" x14ac:dyDescent="0.15">
      <c r="A253" s="14">
        <v>44681</v>
      </c>
      <c r="B253" s="19">
        <v>92379072</v>
      </c>
      <c r="C253" s="19">
        <v>77353</v>
      </c>
      <c r="D253" s="19">
        <v>208264</v>
      </c>
      <c r="E253" s="19">
        <v>32280</v>
      </c>
      <c r="F253" s="19">
        <v>1912268</v>
      </c>
      <c r="G253" s="19">
        <v>879151</v>
      </c>
      <c r="H253" s="23">
        <f t="shared" si="10"/>
        <v>0.45974256746439307</v>
      </c>
      <c r="I253" s="19">
        <v>3417923</v>
      </c>
      <c r="J253" s="19">
        <v>2590553</v>
      </c>
      <c r="K253" s="19">
        <v>10515165</v>
      </c>
      <c r="L253" s="19">
        <v>491731</v>
      </c>
      <c r="M253" s="19">
        <v>5144119</v>
      </c>
      <c r="N253" s="19">
        <v>4696302</v>
      </c>
      <c r="O253" s="20">
        <f t="shared" si="9"/>
        <v>0.91294583192962686</v>
      </c>
      <c r="P253" s="21">
        <v>3010722</v>
      </c>
      <c r="Q253" s="19">
        <v>2727612</v>
      </c>
      <c r="R253" s="23">
        <f t="shared" si="11"/>
        <v>0.90596607723994449</v>
      </c>
      <c r="S253" s="19">
        <v>32</v>
      </c>
      <c r="T253" s="19">
        <v>8771859</v>
      </c>
      <c r="U253" s="19">
        <v>948068</v>
      </c>
      <c r="V253" s="19">
        <v>40756294</v>
      </c>
      <c r="W253" s="19">
        <v>4759999</v>
      </c>
      <c r="X253" s="19">
        <v>418.99999999999994</v>
      </c>
      <c r="Y253" s="19">
        <v>107</v>
      </c>
      <c r="Z253" s="80">
        <f t="shared" si="12"/>
        <v>0.25536992840095468</v>
      </c>
      <c r="AA253" s="21">
        <v>10221254</v>
      </c>
      <c r="AB253" s="19">
        <v>8467958</v>
      </c>
      <c r="AC253" s="23">
        <f t="shared" si="13"/>
        <v>0.82846566575881986</v>
      </c>
      <c r="AD253" s="19">
        <v>50091</v>
      </c>
      <c r="AE253" s="21">
        <v>471396</v>
      </c>
      <c r="AF253" s="8">
        <f t="shared" si="8"/>
        <v>182241210</v>
      </c>
    </row>
    <row r="254" spans="1:32" x14ac:dyDescent="0.15">
      <c r="A254" s="14">
        <v>44712</v>
      </c>
      <c r="B254" s="19">
        <v>107485711</v>
      </c>
      <c r="C254" s="19">
        <v>90232</v>
      </c>
      <c r="D254" s="19">
        <v>253840</v>
      </c>
      <c r="E254" s="19">
        <v>39366</v>
      </c>
      <c r="F254" s="19">
        <v>2097813</v>
      </c>
      <c r="G254" s="19">
        <v>1043379</v>
      </c>
      <c r="H254" s="23">
        <f t="shared" si="10"/>
        <v>0.49736511309635323</v>
      </c>
      <c r="I254" s="19">
        <v>3851640</v>
      </c>
      <c r="J254" s="19">
        <v>2878821</v>
      </c>
      <c r="K254" s="19">
        <v>11997351</v>
      </c>
      <c r="L254" s="19">
        <v>558236</v>
      </c>
      <c r="M254" s="19">
        <v>4655112</v>
      </c>
      <c r="N254" s="19">
        <v>5355551</v>
      </c>
      <c r="O254" s="20">
        <f t="shared" si="9"/>
        <v>1.1504666267965196</v>
      </c>
      <c r="P254" s="21">
        <v>3296469</v>
      </c>
      <c r="Q254" s="19">
        <v>2962908</v>
      </c>
      <c r="R254" s="23">
        <f t="shared" si="11"/>
        <v>0.89881263861422633</v>
      </c>
      <c r="S254" s="19">
        <v>63</v>
      </c>
      <c r="T254" s="19">
        <v>10018632</v>
      </c>
      <c r="U254" s="19">
        <v>1110297</v>
      </c>
      <c r="V254" s="19">
        <v>47899809</v>
      </c>
      <c r="W254" s="19">
        <v>5409537</v>
      </c>
      <c r="X254" s="19">
        <v>466</v>
      </c>
      <c r="Y254" s="19">
        <v>57</v>
      </c>
      <c r="Z254" s="80">
        <f t="shared" si="12"/>
        <v>0.12231759656652361</v>
      </c>
      <c r="AA254" s="21">
        <v>10940395</v>
      </c>
      <c r="AB254" s="19">
        <v>9744745</v>
      </c>
      <c r="AC254" s="23">
        <f t="shared" si="13"/>
        <v>0.89071235544968896</v>
      </c>
      <c r="AD254" s="19">
        <v>58348</v>
      </c>
      <c r="AE254" s="21">
        <v>487236</v>
      </c>
      <c r="AF254" s="8">
        <f t="shared" si="8"/>
        <v>211245759</v>
      </c>
    </row>
    <row r="255" spans="1:32" x14ac:dyDescent="0.15">
      <c r="A255" s="14">
        <v>44742</v>
      </c>
      <c r="B255" s="19">
        <v>97702029</v>
      </c>
      <c r="C255" s="19">
        <v>85544</v>
      </c>
      <c r="D255" s="19">
        <v>218139</v>
      </c>
      <c r="E255" s="19">
        <v>33113</v>
      </c>
      <c r="F255" s="19">
        <v>1908877</v>
      </c>
      <c r="G255" s="19">
        <v>914775</v>
      </c>
      <c r="H255" s="23">
        <f t="shared" si="10"/>
        <v>0.47922155277684209</v>
      </c>
      <c r="I255" s="19">
        <v>3305868</v>
      </c>
      <c r="J255" s="19">
        <v>2399683</v>
      </c>
      <c r="K255" s="19">
        <v>10863305</v>
      </c>
      <c r="L255" s="19">
        <v>465356</v>
      </c>
      <c r="M255" s="19">
        <v>4906792</v>
      </c>
      <c r="N255" s="19">
        <v>4490223</v>
      </c>
      <c r="O255" s="20">
        <f t="shared" si="9"/>
        <v>0.91510359517990569</v>
      </c>
      <c r="P255" s="21">
        <v>2573606.0000000042</v>
      </c>
      <c r="Q255" s="19">
        <v>3056748</v>
      </c>
      <c r="R255" s="23">
        <f t="shared" si="11"/>
        <v>1.1877295903102476</v>
      </c>
      <c r="S255" s="19">
        <v>117</v>
      </c>
      <c r="T255" s="19">
        <v>8844902</v>
      </c>
      <c r="U255" s="19">
        <v>952669</v>
      </c>
      <c r="V255" s="19">
        <v>44633969</v>
      </c>
      <c r="W255" s="19">
        <v>4678127</v>
      </c>
      <c r="X255" s="19">
        <v>466</v>
      </c>
      <c r="Y255" s="19">
        <v>125</v>
      </c>
      <c r="Z255" s="80">
        <f t="shared" si="12"/>
        <v>0.26824034334763946</v>
      </c>
      <c r="AA255" s="21">
        <v>12337393</v>
      </c>
      <c r="AB255" s="19">
        <v>8692068</v>
      </c>
      <c r="AC255" s="23">
        <f t="shared" si="13"/>
        <v>0.70453036553184289</v>
      </c>
      <c r="AD255" s="19">
        <v>52112</v>
      </c>
      <c r="AE255" s="21">
        <v>472404</v>
      </c>
      <c r="AF255" s="8">
        <f t="shared" si="8"/>
        <v>191861276</v>
      </c>
    </row>
    <row r="256" spans="1:32" x14ac:dyDescent="0.15">
      <c r="A256" s="14">
        <v>44773</v>
      </c>
      <c r="B256" s="66">
        <v>103129448</v>
      </c>
      <c r="C256" s="66">
        <v>87859</v>
      </c>
      <c r="D256" s="66">
        <v>213137</v>
      </c>
      <c r="E256" s="66">
        <v>32849</v>
      </c>
      <c r="F256" s="66">
        <v>1618414</v>
      </c>
      <c r="G256" s="66">
        <v>863124</v>
      </c>
      <c r="H256" s="23">
        <f t="shared" si="10"/>
        <v>0.53331471428200694</v>
      </c>
      <c r="I256" s="66">
        <v>3218895</v>
      </c>
      <c r="J256" s="66">
        <v>2401928</v>
      </c>
      <c r="K256" s="66">
        <v>11380436</v>
      </c>
      <c r="L256" s="66">
        <v>480311</v>
      </c>
      <c r="M256" s="66">
        <v>4662638</v>
      </c>
      <c r="N256" s="66">
        <v>4378778</v>
      </c>
      <c r="O256" s="20">
        <f t="shared" si="9"/>
        <v>0.93912030056804752</v>
      </c>
      <c r="P256" s="21">
        <v>2746735.0000000084</v>
      </c>
      <c r="Q256" s="66">
        <v>2571708</v>
      </c>
      <c r="R256" s="23">
        <f t="shared" si="11"/>
        <v>0.93627816298259281</v>
      </c>
      <c r="S256" s="66">
        <v>94</v>
      </c>
      <c r="T256" s="66">
        <v>8560311</v>
      </c>
      <c r="U256" s="66">
        <v>943334</v>
      </c>
      <c r="V256" s="66">
        <v>48549831</v>
      </c>
      <c r="W256" s="66">
        <v>4642195</v>
      </c>
      <c r="X256" s="66">
        <v>474.99999999999994</v>
      </c>
      <c r="Y256" s="66">
        <v>4</v>
      </c>
      <c r="Z256" s="80">
        <f t="shared" si="12"/>
        <v>8.4210526315789489E-3</v>
      </c>
      <c r="AA256" s="21">
        <v>10548629</v>
      </c>
      <c r="AB256" s="66">
        <v>8333075</v>
      </c>
      <c r="AC256" s="23">
        <f t="shared" si="13"/>
        <v>0.78996758725707383</v>
      </c>
      <c r="AD256" s="66">
        <v>54122</v>
      </c>
      <c r="AE256" s="21">
        <v>458040</v>
      </c>
      <c r="AF256" s="8">
        <f t="shared" si="8"/>
        <v>200299479</v>
      </c>
    </row>
    <row r="257" spans="1:32" x14ac:dyDescent="0.15">
      <c r="A257" s="14">
        <v>44804</v>
      </c>
      <c r="B257" s="66">
        <v>114208010</v>
      </c>
      <c r="C257" s="66">
        <v>84128</v>
      </c>
      <c r="D257" s="66">
        <v>244429</v>
      </c>
      <c r="E257" s="66">
        <v>34431</v>
      </c>
      <c r="F257" s="66">
        <v>1879305</v>
      </c>
      <c r="G257" s="66">
        <v>732936</v>
      </c>
      <c r="H257" s="23">
        <f t="shared" si="10"/>
        <v>0.39000375138681587</v>
      </c>
      <c r="I257" s="66">
        <v>3242283</v>
      </c>
      <c r="J257" s="66">
        <v>2483787</v>
      </c>
      <c r="K257" s="66">
        <v>12366169</v>
      </c>
      <c r="L257" s="66">
        <v>511244</v>
      </c>
      <c r="M257" s="67">
        <v>4606982</v>
      </c>
      <c r="N257" s="66">
        <v>4571971</v>
      </c>
      <c r="O257" s="20">
        <f>N257/M257</f>
        <v>0.99240044784199288</v>
      </c>
      <c r="P257" s="21">
        <v>2848440</v>
      </c>
      <c r="Q257" s="66">
        <v>2856000</v>
      </c>
      <c r="R257" s="23">
        <f t="shared" si="11"/>
        <v>1.0026540843409024</v>
      </c>
      <c r="S257" s="66">
        <v>548</v>
      </c>
      <c r="T257" s="66">
        <v>8729867</v>
      </c>
      <c r="U257" s="66">
        <v>999909</v>
      </c>
      <c r="V257" s="66">
        <v>56830275</v>
      </c>
      <c r="W257" s="66">
        <v>5058245</v>
      </c>
      <c r="X257" s="66">
        <v>590</v>
      </c>
      <c r="Y257" s="66">
        <v>74</v>
      </c>
      <c r="Z257" s="80">
        <f t="shared" si="12"/>
        <v>0.12542372881355932</v>
      </c>
      <c r="AA257" s="21">
        <v>11453032</v>
      </c>
      <c r="AB257" s="66">
        <v>8041481</v>
      </c>
      <c r="AC257" s="23">
        <f t="shared" si="13"/>
        <v>0.70212682545547767</v>
      </c>
      <c r="AD257" s="66">
        <v>51168</v>
      </c>
      <c r="AE257" s="21">
        <v>497664</v>
      </c>
      <c r="AF257" s="8">
        <f t="shared" si="8"/>
        <v>221544619</v>
      </c>
    </row>
    <row r="258" spans="1:32" x14ac:dyDescent="0.15">
      <c r="A258" s="14">
        <v>44834</v>
      </c>
      <c r="B258" s="66">
        <v>97884685</v>
      </c>
      <c r="C258" s="66">
        <v>74232</v>
      </c>
      <c r="D258" s="66">
        <v>206230</v>
      </c>
      <c r="E258" s="66">
        <v>30347</v>
      </c>
      <c r="F258" s="66">
        <v>1857968</v>
      </c>
      <c r="G258" s="66">
        <v>771386</v>
      </c>
      <c r="H258" s="23">
        <f t="shared" si="10"/>
        <v>0.41517722587256617</v>
      </c>
      <c r="I258" s="66">
        <v>2896992</v>
      </c>
      <c r="J258" s="66">
        <v>2184240</v>
      </c>
      <c r="K258" s="66">
        <v>10850134</v>
      </c>
      <c r="L258" s="66">
        <v>452300</v>
      </c>
      <c r="M258" s="67">
        <v>4558919</v>
      </c>
      <c r="N258" s="66">
        <v>3994665</v>
      </c>
      <c r="O258" s="20">
        <f t="shared" ref="O258:O269" si="14">N258/M258</f>
        <v>0.87623074680642499</v>
      </c>
      <c r="P258" s="21">
        <v>2956932</v>
      </c>
      <c r="Q258" s="66">
        <v>2990304</v>
      </c>
      <c r="R258" s="23">
        <f t="shared" si="11"/>
        <v>1.0112860221337521</v>
      </c>
      <c r="S258" s="66">
        <v>44</v>
      </c>
      <c r="T258" s="66">
        <v>7702368</v>
      </c>
      <c r="U258" s="66">
        <v>862942</v>
      </c>
      <c r="V258" s="66">
        <v>48952073</v>
      </c>
      <c r="W258" s="66">
        <v>4379695</v>
      </c>
      <c r="X258" s="66">
        <v>368</v>
      </c>
      <c r="Y258" s="66">
        <v>142</v>
      </c>
      <c r="Z258" s="80">
        <f t="shared" si="12"/>
        <v>0.3858695652173913</v>
      </c>
      <c r="AA258" s="21">
        <v>11740909</v>
      </c>
      <c r="AB258" s="66">
        <v>7426262</v>
      </c>
      <c r="AC258" s="23">
        <f t="shared" si="13"/>
        <v>0.63251167349989679</v>
      </c>
      <c r="AD258" s="66">
        <v>45764</v>
      </c>
      <c r="AE258" s="21">
        <v>497832</v>
      </c>
      <c r="AF258" s="8">
        <f t="shared" si="8"/>
        <v>192202637</v>
      </c>
    </row>
    <row r="259" spans="1:32" x14ac:dyDescent="0.15">
      <c r="A259" s="14">
        <v>44865</v>
      </c>
      <c r="B259" s="66">
        <v>99524814</v>
      </c>
      <c r="C259" s="66">
        <v>85191</v>
      </c>
      <c r="D259" s="66">
        <v>208958</v>
      </c>
      <c r="E259" s="66">
        <v>30590</v>
      </c>
      <c r="F259" s="66">
        <v>1892506</v>
      </c>
      <c r="G259" s="66">
        <v>844946</v>
      </c>
      <c r="H259" s="23">
        <f t="shared" si="10"/>
        <v>0.44646939032161587</v>
      </c>
      <c r="I259" s="66">
        <v>3307231</v>
      </c>
      <c r="J259" s="66">
        <v>2395074</v>
      </c>
      <c r="K259" s="66">
        <v>11196579</v>
      </c>
      <c r="L259" s="66">
        <v>484596</v>
      </c>
      <c r="M259" s="67">
        <v>5149829</v>
      </c>
      <c r="N259" s="66">
        <v>4394201</v>
      </c>
      <c r="O259" s="20">
        <f t="shared" si="14"/>
        <v>0.85327124454035275</v>
      </c>
      <c r="P259" s="21">
        <v>2923872</v>
      </c>
      <c r="Q259" s="66">
        <v>2650944</v>
      </c>
      <c r="R259" s="23">
        <f t="shared" si="11"/>
        <v>0.9066552844994582</v>
      </c>
      <c r="S259" s="66">
        <v>80</v>
      </c>
      <c r="T259" s="66">
        <v>8239603</v>
      </c>
      <c r="U259" s="66">
        <v>888478</v>
      </c>
      <c r="V259" s="66">
        <v>48700824</v>
      </c>
      <c r="W259" s="66">
        <v>4622122</v>
      </c>
      <c r="X259" s="66">
        <v>390</v>
      </c>
      <c r="Y259" s="66">
        <v>96</v>
      </c>
      <c r="Z259" s="80">
        <f t="shared" si="12"/>
        <v>0.24615384615384617</v>
      </c>
      <c r="AA259" s="21">
        <v>10611252</v>
      </c>
      <c r="AB259" s="66">
        <v>8366861</v>
      </c>
      <c r="AC259" s="23">
        <f t="shared" si="13"/>
        <v>0.7884895203695097</v>
      </c>
      <c r="AD259" s="66">
        <v>50745</v>
      </c>
      <c r="AE259" s="21">
        <v>436248</v>
      </c>
      <c r="AF259" s="8">
        <f t="shared" si="8"/>
        <v>196428181</v>
      </c>
    </row>
    <row r="260" spans="1:32" x14ac:dyDescent="0.15">
      <c r="A260" s="14">
        <v>44895</v>
      </c>
      <c r="B260" s="66">
        <v>68734671</v>
      </c>
      <c r="C260" s="66">
        <v>63337</v>
      </c>
      <c r="D260" s="66">
        <v>167505</v>
      </c>
      <c r="E260" s="66">
        <v>31446</v>
      </c>
      <c r="F260" s="66">
        <v>1591839</v>
      </c>
      <c r="G260" s="66">
        <v>659309</v>
      </c>
      <c r="H260" s="23">
        <f t="shared" si="10"/>
        <v>0.41418070546079094</v>
      </c>
      <c r="I260" s="66">
        <v>2536811</v>
      </c>
      <c r="J260" s="66">
        <v>1762028</v>
      </c>
      <c r="K260" s="66">
        <v>7812825</v>
      </c>
      <c r="L260" s="66">
        <v>345993</v>
      </c>
      <c r="M260" s="67">
        <v>4842891</v>
      </c>
      <c r="N260" s="66">
        <v>3217985</v>
      </c>
      <c r="O260" s="20">
        <f t="shared" si="14"/>
        <v>0.66447603301416447</v>
      </c>
      <c r="P260" s="21">
        <v>2855724</v>
      </c>
      <c r="Q260" s="66">
        <v>2265000</v>
      </c>
      <c r="R260" s="23">
        <f t="shared" si="11"/>
        <v>0.79314387524844843</v>
      </c>
      <c r="S260" s="66">
        <v>41</v>
      </c>
      <c r="T260" s="66">
        <v>5860867</v>
      </c>
      <c r="U260" s="66">
        <v>651900</v>
      </c>
      <c r="V260" s="66">
        <v>32780256</v>
      </c>
      <c r="W260" s="66">
        <v>3345254</v>
      </c>
      <c r="X260" s="66">
        <v>352</v>
      </c>
      <c r="Y260" s="66">
        <v>120</v>
      </c>
      <c r="Z260" s="80">
        <f t="shared" si="12"/>
        <v>0.34090909090909088</v>
      </c>
      <c r="AA260" s="21">
        <v>11479450</v>
      </c>
      <c r="AB260" s="66">
        <v>6344606</v>
      </c>
      <c r="AC260" s="23">
        <f t="shared" si="13"/>
        <v>0.55269250704519812</v>
      </c>
      <c r="AD260" s="66">
        <v>42938</v>
      </c>
      <c r="AE260" s="21">
        <v>324684</v>
      </c>
      <c r="AF260" s="8">
        <f t="shared" si="8"/>
        <v>136947576</v>
      </c>
    </row>
    <row r="261" spans="1:32" x14ac:dyDescent="0.15">
      <c r="A261" s="14">
        <v>44926</v>
      </c>
      <c r="B261" s="66">
        <v>57068424</v>
      </c>
      <c r="C261" s="66">
        <v>55962</v>
      </c>
      <c r="D261" s="66">
        <v>143561</v>
      </c>
      <c r="E261" s="66">
        <v>21689</v>
      </c>
      <c r="F261" s="66">
        <v>1480278</v>
      </c>
      <c r="G261" s="66">
        <v>580836</v>
      </c>
      <c r="H261" s="23">
        <f t="shared" si="10"/>
        <v>0.39238305237259485</v>
      </c>
      <c r="I261" s="66">
        <v>2363608</v>
      </c>
      <c r="J261" s="66">
        <v>1603630</v>
      </c>
      <c r="K261" s="66">
        <v>7176448</v>
      </c>
      <c r="L261" s="66">
        <v>329495</v>
      </c>
      <c r="M261" s="67">
        <v>5471712</v>
      </c>
      <c r="N261" s="66">
        <v>2838288</v>
      </c>
      <c r="O261" s="20">
        <f t="shared" si="14"/>
        <v>0.51872028352369426</v>
      </c>
      <c r="P261" s="21">
        <v>2334876</v>
      </c>
      <c r="Q261" s="66">
        <v>2086572</v>
      </c>
      <c r="R261" s="23">
        <f t="shared" si="11"/>
        <v>0.8936543096935341</v>
      </c>
      <c r="S261" s="66">
        <v>53</v>
      </c>
      <c r="T261" s="66">
        <v>5070335</v>
      </c>
      <c r="U261" s="66">
        <v>573147</v>
      </c>
      <c r="V261" s="66">
        <v>27060669</v>
      </c>
      <c r="W261" s="66">
        <v>2931567</v>
      </c>
      <c r="X261" s="66">
        <v>343</v>
      </c>
      <c r="Y261" s="66">
        <v>81</v>
      </c>
      <c r="Z261" s="80">
        <f t="shared" si="12"/>
        <v>0.23615160349854228</v>
      </c>
      <c r="AA261" s="21">
        <v>8803076</v>
      </c>
      <c r="AB261" s="66">
        <v>5603817</v>
      </c>
      <c r="AC261" s="23">
        <f t="shared" si="13"/>
        <v>0.63657487450977368</v>
      </c>
      <c r="AD261" s="66">
        <v>41480</v>
      </c>
      <c r="AE261" s="21">
        <v>256800</v>
      </c>
      <c r="AF261" s="8">
        <f t="shared" si="8"/>
        <v>115806462</v>
      </c>
    </row>
    <row r="262" spans="1:32" x14ac:dyDescent="0.15">
      <c r="A262" s="14">
        <v>44957</v>
      </c>
      <c r="B262" s="66">
        <v>88563303</v>
      </c>
      <c r="C262" s="66">
        <v>86860</v>
      </c>
      <c r="D262" s="66">
        <v>215489</v>
      </c>
      <c r="E262" s="66">
        <v>36349</v>
      </c>
      <c r="F262" s="66">
        <v>1750182</v>
      </c>
      <c r="G262" s="66">
        <v>742867</v>
      </c>
      <c r="H262" s="23">
        <f t="shared" si="10"/>
        <v>0.42445128563772228</v>
      </c>
      <c r="I262" s="66">
        <v>3455145</v>
      </c>
      <c r="J262" s="66">
        <v>2507234</v>
      </c>
      <c r="K262" s="66">
        <v>10807423</v>
      </c>
      <c r="L262" s="66">
        <v>486118</v>
      </c>
      <c r="M262" s="67">
        <v>4740308</v>
      </c>
      <c r="N262" s="66">
        <v>4351575</v>
      </c>
      <c r="O262" s="20">
        <f t="shared" si="14"/>
        <v>0.91799414721575057</v>
      </c>
      <c r="P262" s="21">
        <v>2680272.9999999981</v>
      </c>
      <c r="Q262" s="66">
        <v>2724192</v>
      </c>
      <c r="R262" s="23">
        <f t="shared" si="11"/>
        <v>1.0163860173944974</v>
      </c>
      <c r="S262" s="66">
        <v>122</v>
      </c>
      <c r="T262" s="66">
        <v>7281709</v>
      </c>
      <c r="U262" s="66">
        <v>914329</v>
      </c>
      <c r="V262" s="66">
        <v>38734534</v>
      </c>
      <c r="W262" s="66">
        <v>4661779</v>
      </c>
      <c r="X262" s="66">
        <v>328</v>
      </c>
      <c r="Y262" s="66">
        <v>72</v>
      </c>
      <c r="Z262" s="80">
        <f t="shared" si="12"/>
        <v>0.21951219512195122</v>
      </c>
      <c r="AA262" s="21">
        <v>11511623</v>
      </c>
      <c r="AB262" s="66">
        <v>7737401</v>
      </c>
      <c r="AC262" s="23">
        <f t="shared" si="13"/>
        <v>0.67213815115383813</v>
      </c>
      <c r="AD262" s="66">
        <v>43932</v>
      </c>
      <c r="AE262" s="21">
        <v>332592</v>
      </c>
      <c r="AF262" s="8">
        <f t="shared" si="8"/>
        <v>173683025</v>
      </c>
    </row>
    <row r="263" spans="1:32" x14ac:dyDescent="0.15">
      <c r="A263" s="14">
        <v>44985</v>
      </c>
      <c r="B263" s="66">
        <v>66464111</v>
      </c>
      <c r="C263" s="66">
        <v>60270</v>
      </c>
      <c r="D263" s="66">
        <v>140823</v>
      </c>
      <c r="E263" s="66">
        <v>23820</v>
      </c>
      <c r="F263" s="66">
        <v>1250480</v>
      </c>
      <c r="G263" s="66">
        <v>640775</v>
      </c>
      <c r="H263" s="23">
        <f t="shared" si="10"/>
        <v>0.51242322947987973</v>
      </c>
      <c r="I263" s="66">
        <v>2674135</v>
      </c>
      <c r="J263" s="66">
        <v>1858059</v>
      </c>
      <c r="K263" s="66">
        <v>7746452</v>
      </c>
      <c r="L263" s="66">
        <v>353878</v>
      </c>
      <c r="M263" s="67">
        <v>4491386</v>
      </c>
      <c r="N263" s="66">
        <v>3401476</v>
      </c>
      <c r="O263" s="20">
        <f t="shared" si="14"/>
        <v>0.75733325971092225</v>
      </c>
      <c r="P263" s="21">
        <v>1985443.0000000005</v>
      </c>
      <c r="Q263" s="66">
        <v>2502708</v>
      </c>
      <c r="R263" s="23">
        <f t="shared" si="11"/>
        <v>1.260528758569246</v>
      </c>
      <c r="S263" s="66">
        <v>102</v>
      </c>
      <c r="T263" s="66">
        <v>6012698</v>
      </c>
      <c r="U263" s="66">
        <v>703208</v>
      </c>
      <c r="V263" s="66">
        <v>30486287</v>
      </c>
      <c r="W263" s="66">
        <v>3590221</v>
      </c>
      <c r="X263" s="66">
        <v>331</v>
      </c>
      <c r="Y263" s="66">
        <v>36</v>
      </c>
      <c r="Z263" s="80">
        <f t="shared" si="12"/>
        <v>0.10876132930513595</v>
      </c>
      <c r="AA263" s="21">
        <v>9796977</v>
      </c>
      <c r="AB263" s="66">
        <v>6369937</v>
      </c>
      <c r="AC263" s="23">
        <f t="shared" si="13"/>
        <v>0.65019413641575352</v>
      </c>
      <c r="AD263" s="66">
        <v>46738</v>
      </c>
      <c r="AE263" s="15">
        <v>306336</v>
      </c>
      <c r="AF263" s="8">
        <f t="shared" si="8"/>
        <v>133382070</v>
      </c>
    </row>
    <row r="264" spans="1:32" x14ac:dyDescent="0.15">
      <c r="A264" s="14">
        <v>45016</v>
      </c>
      <c r="B264" s="66">
        <v>80115737</v>
      </c>
      <c r="C264" s="66">
        <v>73523</v>
      </c>
      <c r="D264" s="66">
        <v>196397</v>
      </c>
      <c r="E264" s="66">
        <v>28359</v>
      </c>
      <c r="F264" s="66">
        <v>1546926</v>
      </c>
      <c r="G264" s="66">
        <v>657125</v>
      </c>
      <c r="H264" s="23">
        <f t="shared" si="10"/>
        <v>0.42479407547613784</v>
      </c>
      <c r="I264" s="66">
        <v>3269841</v>
      </c>
      <c r="J264" s="66">
        <v>2240572</v>
      </c>
      <c r="K264" s="66">
        <v>9199862</v>
      </c>
      <c r="L264" s="66">
        <v>425461</v>
      </c>
      <c r="M264" s="67">
        <v>4521781</v>
      </c>
      <c r="N264" s="66">
        <v>4150263</v>
      </c>
      <c r="O264" s="20">
        <f t="shared" si="14"/>
        <v>0.91783812617196636</v>
      </c>
      <c r="P264" s="21">
        <v>3155739</v>
      </c>
      <c r="Q264" s="66">
        <v>2449788</v>
      </c>
      <c r="R264" s="23">
        <f t="shared" si="11"/>
        <v>0.77629613855898727</v>
      </c>
      <c r="S264" s="66">
        <v>69</v>
      </c>
      <c r="T264" s="66">
        <v>7485575</v>
      </c>
      <c r="U264" s="66">
        <v>860828</v>
      </c>
      <c r="V264" s="66">
        <v>37133638</v>
      </c>
      <c r="W264" s="66">
        <v>4310698</v>
      </c>
      <c r="X264" s="66">
        <v>462</v>
      </c>
      <c r="Y264" s="66">
        <v>79</v>
      </c>
      <c r="Z264" s="80">
        <f t="shared" si="12"/>
        <v>0.17099567099567101</v>
      </c>
      <c r="AA264" s="21">
        <v>12154189</v>
      </c>
      <c r="AB264" s="66">
        <v>7725521</v>
      </c>
      <c r="AC264" s="23">
        <f t="shared" si="13"/>
        <v>0.63562620262034764</v>
      </c>
      <c r="AD264" s="66">
        <v>44401</v>
      </c>
      <c r="AE264" s="15">
        <v>303312</v>
      </c>
      <c r="AF264" s="8">
        <f t="shared" si="8"/>
        <v>160671049</v>
      </c>
    </row>
    <row r="265" spans="1:32" x14ac:dyDescent="0.15">
      <c r="A265" s="14">
        <v>45046</v>
      </c>
      <c r="B265" s="66">
        <v>98591777</v>
      </c>
      <c r="C265" s="66">
        <v>83811</v>
      </c>
      <c r="D265" s="66">
        <v>205549</v>
      </c>
      <c r="E265" s="66">
        <v>32137</v>
      </c>
      <c r="F265" s="66">
        <v>1562354</v>
      </c>
      <c r="G265" s="66">
        <v>764712</v>
      </c>
      <c r="H265" s="23">
        <f t="shared" si="10"/>
        <v>0.48946141527464326</v>
      </c>
      <c r="I265" s="66">
        <v>3788703</v>
      </c>
      <c r="J265" s="66">
        <v>2725701</v>
      </c>
      <c r="K265" s="66">
        <v>11071284</v>
      </c>
      <c r="L265" s="66">
        <v>500390</v>
      </c>
      <c r="M265" s="67">
        <v>5080015</v>
      </c>
      <c r="N265" s="66">
        <v>5205659</v>
      </c>
      <c r="O265" s="20">
        <f t="shared" si="14"/>
        <v>1.0247329978356363</v>
      </c>
      <c r="P265" s="21">
        <v>2574135.9999999991</v>
      </c>
      <c r="Q265" s="66">
        <v>2772060</v>
      </c>
      <c r="R265" s="23">
        <f t="shared" si="11"/>
        <v>1.0768894883564819</v>
      </c>
      <c r="S265" s="66">
        <v>108</v>
      </c>
      <c r="T265" s="66">
        <v>8771642</v>
      </c>
      <c r="U265" s="66">
        <v>1034996</v>
      </c>
      <c r="V265" s="66">
        <v>46062333</v>
      </c>
      <c r="W265" s="66">
        <v>5231455</v>
      </c>
      <c r="X265" s="66">
        <v>372</v>
      </c>
      <c r="Y265" s="66">
        <v>399</v>
      </c>
      <c r="Z265" s="80">
        <f t="shared" si="12"/>
        <v>1.0725806451612903</v>
      </c>
      <c r="AA265" s="21">
        <v>9705941</v>
      </c>
      <c r="AB265" s="66">
        <v>8758953</v>
      </c>
      <c r="AC265" s="23">
        <f t="shared" si="13"/>
        <v>0.90243212894040881</v>
      </c>
      <c r="AD265" s="66">
        <v>50980</v>
      </c>
      <c r="AE265" s="15">
        <v>351528</v>
      </c>
      <c r="AF265" s="8">
        <f t="shared" si="8"/>
        <v>196004177</v>
      </c>
    </row>
    <row r="266" spans="1:32" x14ac:dyDescent="0.15">
      <c r="A266" s="14">
        <v>45077</v>
      </c>
      <c r="B266" s="66">
        <v>112293024</v>
      </c>
      <c r="C266" s="66">
        <v>94674</v>
      </c>
      <c r="D266" s="66">
        <v>262476</v>
      </c>
      <c r="E266" s="66">
        <v>36702</v>
      </c>
      <c r="F266" s="66">
        <v>1848559</v>
      </c>
      <c r="G266" s="66">
        <v>1169324</v>
      </c>
      <c r="H266" s="23">
        <f t="shared" si="10"/>
        <v>0.63255973977568469</v>
      </c>
      <c r="I266" s="66">
        <v>4039674</v>
      </c>
      <c r="J266" s="66">
        <v>2850806</v>
      </c>
      <c r="K266" s="66">
        <v>12122214</v>
      </c>
      <c r="L266" s="66">
        <v>524365</v>
      </c>
      <c r="M266" s="67">
        <v>3696142</v>
      </c>
      <c r="N266" s="66">
        <v>5352142</v>
      </c>
      <c r="O266" s="20">
        <f t="shared" si="14"/>
        <v>1.4480347345962357</v>
      </c>
      <c r="P266" s="21">
        <v>3046612.9999999935</v>
      </c>
      <c r="Q266" s="66">
        <v>2927364</v>
      </c>
      <c r="R266" s="23">
        <f t="shared" si="11"/>
        <v>0.96085850089919733</v>
      </c>
      <c r="S266" s="66">
        <v>38</v>
      </c>
      <c r="T266" s="66">
        <v>10097078</v>
      </c>
      <c r="U266" s="66">
        <v>1068828</v>
      </c>
      <c r="V266" s="66">
        <v>53144340</v>
      </c>
      <c r="W266" s="66">
        <v>5524485</v>
      </c>
      <c r="X266" s="66">
        <v>494</v>
      </c>
      <c r="Y266" s="66">
        <v>58</v>
      </c>
      <c r="Z266" s="80">
        <f t="shared" si="12"/>
        <v>0.11740890688259109</v>
      </c>
      <c r="AA266" s="21">
        <v>11472261</v>
      </c>
      <c r="AB266" s="66">
        <v>10286566</v>
      </c>
      <c r="AC266" s="23">
        <f t="shared" si="13"/>
        <v>0.89664679002683079</v>
      </c>
      <c r="AD266" s="66">
        <v>55212</v>
      </c>
      <c r="AE266" s="15">
        <v>500964</v>
      </c>
      <c r="AF266" s="8">
        <f t="shared" ref="AF266:AF276" si="15">SUM(B266:C266,D266,E266,G266,I266,J266,K266:L266,N266,Q266,S266,T266:U266,V266,W266,Y266,AB266,AD266:AE266)</f>
        <v>222350334</v>
      </c>
    </row>
    <row r="267" spans="1:32" x14ac:dyDescent="0.15">
      <c r="A267" s="14">
        <v>45107</v>
      </c>
      <c r="B267" s="66">
        <v>99855541</v>
      </c>
      <c r="C267" s="66">
        <v>92875</v>
      </c>
      <c r="D267" s="66">
        <v>215154</v>
      </c>
      <c r="E267" s="66">
        <v>32770</v>
      </c>
      <c r="F267" s="66">
        <v>1490169</v>
      </c>
      <c r="G267" s="66">
        <v>794664</v>
      </c>
      <c r="H267" s="23">
        <f t="shared" si="10"/>
        <v>0.53327105851752388</v>
      </c>
      <c r="I267" s="66">
        <v>3425553</v>
      </c>
      <c r="J267" s="66">
        <v>2369017</v>
      </c>
      <c r="K267" s="66">
        <v>10832540</v>
      </c>
      <c r="L267" s="66">
        <v>439617</v>
      </c>
      <c r="M267" s="67">
        <v>4836337</v>
      </c>
      <c r="N267" s="66">
        <v>4495449</v>
      </c>
      <c r="O267" s="20">
        <f t="shared" si="14"/>
        <v>0.92951525090166376</v>
      </c>
      <c r="P267" s="21">
        <v>2586957.000000007</v>
      </c>
      <c r="Q267" s="66">
        <v>2566380</v>
      </c>
      <c r="R267" s="23">
        <f t="shared" si="11"/>
        <v>0.99204586701672781</v>
      </c>
      <c r="S267" s="66">
        <v>59</v>
      </c>
      <c r="T267" s="66">
        <v>8489059</v>
      </c>
      <c r="U267" s="66">
        <v>892115</v>
      </c>
      <c r="V267" s="66">
        <v>49195443</v>
      </c>
      <c r="W267" s="66">
        <v>4747471</v>
      </c>
      <c r="X267" s="66">
        <v>548</v>
      </c>
      <c r="Y267" s="66">
        <v>144</v>
      </c>
      <c r="Z267" s="80">
        <f t="shared" si="12"/>
        <v>0.26277372262773724</v>
      </c>
      <c r="AA267" s="21">
        <v>11634532</v>
      </c>
      <c r="AB267" s="66">
        <v>8797366</v>
      </c>
      <c r="AC267" s="23">
        <f t="shared" si="13"/>
        <v>0.75614266220592286</v>
      </c>
      <c r="AD267" s="66">
        <v>50697</v>
      </c>
      <c r="AE267" s="15">
        <v>448176</v>
      </c>
      <c r="AF267" s="8">
        <f t="shared" si="15"/>
        <v>197740090</v>
      </c>
    </row>
    <row r="268" spans="1:32" x14ac:dyDescent="0.15">
      <c r="A268" s="14">
        <v>45138</v>
      </c>
      <c r="B268" s="66">
        <v>106490620</v>
      </c>
      <c r="C268" s="66">
        <v>84528</v>
      </c>
      <c r="D268" s="66">
        <v>226154</v>
      </c>
      <c r="E268" s="66">
        <v>30265</v>
      </c>
      <c r="F268" s="66">
        <v>1347751</v>
      </c>
      <c r="G268" s="66">
        <v>768114</v>
      </c>
      <c r="H268" s="23">
        <f t="shared" si="10"/>
        <v>0.56992278247243</v>
      </c>
      <c r="I268" s="66">
        <v>3303280</v>
      </c>
      <c r="J268" s="66">
        <v>2371483</v>
      </c>
      <c r="K268" s="66">
        <v>11755708</v>
      </c>
      <c r="L268" s="66">
        <v>473650</v>
      </c>
      <c r="M268" s="67">
        <v>4373120</v>
      </c>
      <c r="N268" s="66">
        <v>4509588</v>
      </c>
      <c r="O268" s="20">
        <f t="shared" si="14"/>
        <v>1.0312060954192888</v>
      </c>
      <c r="P268" s="21">
        <v>2643265.0000000093</v>
      </c>
      <c r="Q268" s="66">
        <v>2577396</v>
      </c>
      <c r="R268" s="23">
        <f t="shared" si="11"/>
        <v>0.97508044028880603</v>
      </c>
      <c r="S268" s="66">
        <v>66</v>
      </c>
      <c r="T268" s="66">
        <v>8262534</v>
      </c>
      <c r="U268" s="66">
        <v>908856</v>
      </c>
      <c r="V268" s="66">
        <v>53512292</v>
      </c>
      <c r="W268" s="66">
        <v>4864013</v>
      </c>
      <c r="X268" s="66">
        <v>549</v>
      </c>
      <c r="Y268" s="66">
        <v>284</v>
      </c>
      <c r="Z268" s="80">
        <f t="shared" si="12"/>
        <v>0.51730418943533696</v>
      </c>
      <c r="AA268" s="21">
        <v>9464117</v>
      </c>
      <c r="AB268" s="66">
        <v>8512291</v>
      </c>
      <c r="AC268" s="23">
        <f t="shared" si="13"/>
        <v>0.89942791282060441</v>
      </c>
      <c r="AD268" s="66">
        <v>51145</v>
      </c>
      <c r="AE268" s="15">
        <v>474132</v>
      </c>
      <c r="AF268" s="8">
        <f t="shared" si="15"/>
        <v>209176399</v>
      </c>
    </row>
    <row r="269" spans="1:32" x14ac:dyDescent="0.15">
      <c r="A269" s="14">
        <v>45169</v>
      </c>
      <c r="B269" s="66">
        <v>109923692</v>
      </c>
      <c r="C269" s="66">
        <v>83033</v>
      </c>
      <c r="D269" s="66">
        <v>208091</v>
      </c>
      <c r="E269" s="66">
        <v>30334</v>
      </c>
      <c r="F269" s="66">
        <v>1178943</v>
      </c>
      <c r="G269" s="66">
        <v>596142</v>
      </c>
      <c r="H269" s="23">
        <v>0.50565803435789514</v>
      </c>
      <c r="I269" s="66">
        <v>3289553</v>
      </c>
      <c r="J269" s="66">
        <v>2378840</v>
      </c>
      <c r="K269" s="66">
        <v>11733372</v>
      </c>
      <c r="L269" s="66">
        <v>476832</v>
      </c>
      <c r="M269" s="67">
        <v>4722147</v>
      </c>
      <c r="N269" s="66">
        <v>4540229</v>
      </c>
      <c r="O269" s="20">
        <f t="shared" si="14"/>
        <v>0.96147557456385835</v>
      </c>
      <c r="P269" s="21">
        <v>2938718.0000000023</v>
      </c>
      <c r="Q269" s="21">
        <v>2629920</v>
      </c>
      <c r="R269" s="23">
        <v>0.89492084643711911</v>
      </c>
      <c r="S269" s="66">
        <v>77</v>
      </c>
      <c r="T269" s="66">
        <v>8107288</v>
      </c>
      <c r="U269" s="66">
        <v>916537</v>
      </c>
      <c r="V269" s="66">
        <v>56373867</v>
      </c>
      <c r="W269" s="66">
        <v>4986943</v>
      </c>
      <c r="X269" s="66">
        <v>615</v>
      </c>
      <c r="Y269" s="66">
        <v>454</v>
      </c>
      <c r="Z269" s="23">
        <v>0.73821138211382109</v>
      </c>
      <c r="AA269" s="21">
        <v>11370603</v>
      </c>
      <c r="AB269" s="66">
        <v>7902645</v>
      </c>
      <c r="AC269" s="23">
        <v>0.69500667642692304</v>
      </c>
      <c r="AD269" s="66">
        <v>48222</v>
      </c>
      <c r="AE269" s="15">
        <v>477564</v>
      </c>
      <c r="AF269" s="8">
        <f t="shared" si="15"/>
        <v>214703635</v>
      </c>
    </row>
    <row r="270" spans="1:32" x14ac:dyDescent="0.15">
      <c r="A270" s="14">
        <v>45199</v>
      </c>
      <c r="B270" s="15">
        <v>97138753</v>
      </c>
      <c r="C270" s="15">
        <v>81188</v>
      </c>
      <c r="D270" s="15">
        <v>198086</v>
      </c>
      <c r="E270" s="15">
        <v>30530</v>
      </c>
      <c r="F270" s="15">
        <v>1458024</v>
      </c>
      <c r="G270" s="15">
        <v>598249</v>
      </c>
      <c r="H270" s="23">
        <v>0.41031491937032588</v>
      </c>
      <c r="I270" s="15">
        <v>3121718</v>
      </c>
      <c r="J270" s="15">
        <v>2174968</v>
      </c>
      <c r="K270" s="15">
        <v>10750317</v>
      </c>
      <c r="L270" s="15">
        <v>433690</v>
      </c>
      <c r="M270" s="15"/>
      <c r="N270" s="15">
        <v>4248146</v>
      </c>
      <c r="O270" s="15"/>
      <c r="P270" s="15">
        <v>2330931.0000000033</v>
      </c>
      <c r="Q270" s="15">
        <v>2589036</v>
      </c>
      <c r="R270" s="23">
        <v>1.1107304334619927</v>
      </c>
      <c r="S270" s="15">
        <v>54</v>
      </c>
      <c r="T270" s="15">
        <v>7622764</v>
      </c>
      <c r="U270" s="15">
        <v>849697</v>
      </c>
      <c r="V270" s="15">
        <v>49763724</v>
      </c>
      <c r="W270" s="15">
        <v>4484978</v>
      </c>
      <c r="X270" s="15">
        <v>458.99999999999994</v>
      </c>
      <c r="Y270" s="15">
        <v>174</v>
      </c>
      <c r="Z270" s="23">
        <v>0.37908496732026148</v>
      </c>
      <c r="AA270" s="15">
        <v>14256821</v>
      </c>
      <c r="AB270" s="15">
        <v>7632258</v>
      </c>
      <c r="AC270" s="23">
        <v>0.5353408028339558</v>
      </c>
      <c r="AD270" s="15">
        <v>51425</v>
      </c>
      <c r="AE270" s="15">
        <v>445728</v>
      </c>
      <c r="AF270" s="8">
        <f>SUM(B270:C270,D270,E270,G270,I270,J270,K270:L270,N270,Q270,S270,T270:U270,V270,W270,Y270,AB270,AD270:AE270)</f>
        <v>192215483</v>
      </c>
    </row>
    <row r="271" spans="1:32" x14ac:dyDescent="0.15">
      <c r="A271" s="14">
        <v>45230</v>
      </c>
      <c r="B271" s="15">
        <v>83977963</v>
      </c>
      <c r="C271" s="15">
        <v>73344</v>
      </c>
      <c r="D271" s="15">
        <v>164632</v>
      </c>
      <c r="E271" s="15">
        <v>21437</v>
      </c>
      <c r="F271" s="15">
        <v>1175237</v>
      </c>
      <c r="G271" s="15">
        <v>552569</v>
      </c>
      <c r="H271" s="23">
        <v>0.4701766537302689</v>
      </c>
      <c r="I271" s="15">
        <v>2940485</v>
      </c>
      <c r="J271" s="15">
        <v>1991501</v>
      </c>
      <c r="K271" s="15">
        <v>9531565</v>
      </c>
      <c r="L271" s="15">
        <v>393451</v>
      </c>
      <c r="M271" s="15"/>
      <c r="N271" s="15">
        <v>3912663</v>
      </c>
      <c r="O271" s="15"/>
      <c r="P271" s="15">
        <v>2685212.0000000033</v>
      </c>
      <c r="Q271" s="15">
        <v>2471604</v>
      </c>
      <c r="R271" s="23">
        <v>0.92045022888323047</v>
      </c>
      <c r="S271" s="15">
        <v>114</v>
      </c>
      <c r="T271" s="15">
        <v>7046227</v>
      </c>
      <c r="U271" s="15">
        <v>764093</v>
      </c>
      <c r="V271" s="15">
        <v>41761504</v>
      </c>
      <c r="W271" s="15">
        <v>3906694</v>
      </c>
      <c r="X271" s="15">
        <v>398</v>
      </c>
      <c r="Y271" s="15">
        <v>25</v>
      </c>
      <c r="Z271" s="23">
        <v>6.2814070351758788E-2</v>
      </c>
      <c r="AA271" s="15">
        <v>10462150</v>
      </c>
      <c r="AB271" s="15">
        <v>7301806</v>
      </c>
      <c r="AC271" s="23">
        <v>0.69792595212265163</v>
      </c>
      <c r="AD271" s="15">
        <v>42591</v>
      </c>
      <c r="AE271" s="15">
        <v>440460</v>
      </c>
      <c r="AF271" s="8">
        <f t="shared" si="15"/>
        <v>167294728</v>
      </c>
    </row>
    <row r="272" spans="1:32" x14ac:dyDescent="0.15">
      <c r="A272" s="14">
        <v>45260</v>
      </c>
      <c r="B272" s="15">
        <v>94606444</v>
      </c>
      <c r="C272" s="15">
        <v>86503</v>
      </c>
      <c r="D272" s="15">
        <v>206334</v>
      </c>
      <c r="E272" s="15">
        <v>38695</v>
      </c>
      <c r="F272" s="15">
        <v>1396111</v>
      </c>
      <c r="G272" s="15">
        <v>723371</v>
      </c>
      <c r="H272" s="23">
        <v>0.51813287052390533</v>
      </c>
      <c r="I272" s="15">
        <v>3562556</v>
      </c>
      <c r="J272" s="15">
        <v>2352669</v>
      </c>
      <c r="K272" s="15">
        <v>10640202</v>
      </c>
      <c r="L272" s="15">
        <v>460422</v>
      </c>
      <c r="M272" s="15"/>
      <c r="N272" s="15">
        <v>4639795</v>
      </c>
      <c r="O272" s="15"/>
      <c r="P272" s="15">
        <v>2292005.9999999995</v>
      </c>
      <c r="Q272" s="15">
        <v>2556732</v>
      </c>
      <c r="R272" s="23">
        <v>1.1154996976447709</v>
      </c>
      <c r="S272" s="15">
        <v>174</v>
      </c>
      <c r="T272" s="15">
        <v>8463039</v>
      </c>
      <c r="U272" s="15">
        <v>893935</v>
      </c>
      <c r="V272" s="15">
        <v>46619900</v>
      </c>
      <c r="W272" s="15">
        <v>4625728</v>
      </c>
      <c r="X272" s="15">
        <v>397</v>
      </c>
      <c r="Y272" s="15">
        <v>327</v>
      </c>
      <c r="Z272" s="23">
        <v>0.82367758186397988</v>
      </c>
      <c r="AA272" s="15">
        <v>12176054</v>
      </c>
      <c r="AB272" s="15">
        <v>8786181</v>
      </c>
      <c r="AC272" s="23">
        <v>0.72159510790605885</v>
      </c>
      <c r="AD272" s="15">
        <v>53179</v>
      </c>
      <c r="AE272" s="15">
        <v>400344</v>
      </c>
      <c r="AF272" s="8">
        <f t="shared" si="15"/>
        <v>189716530</v>
      </c>
    </row>
    <row r="273" spans="1:33" x14ac:dyDescent="0.15">
      <c r="A273" s="14">
        <v>45291</v>
      </c>
      <c r="B273" s="15">
        <v>68299123</v>
      </c>
      <c r="C273" s="15">
        <v>77486</v>
      </c>
      <c r="D273" s="15">
        <v>156110</v>
      </c>
      <c r="E273" s="15">
        <v>28019</v>
      </c>
      <c r="F273" s="15"/>
      <c r="G273" s="15">
        <v>474374</v>
      </c>
      <c r="H273" s="23"/>
      <c r="I273" s="15">
        <v>2722346</v>
      </c>
      <c r="J273" s="15">
        <v>1808181</v>
      </c>
      <c r="K273" s="15">
        <v>8252194</v>
      </c>
      <c r="L273" s="15">
        <v>347680</v>
      </c>
      <c r="M273" s="15"/>
      <c r="N273" s="15">
        <v>3486938</v>
      </c>
      <c r="O273" s="15"/>
      <c r="P273" s="15">
        <v>2390446.0000000023</v>
      </c>
      <c r="Q273" s="15">
        <v>1938048</v>
      </c>
      <c r="R273" s="23">
        <v>0.81074745047576813</v>
      </c>
      <c r="S273" s="15">
        <v>146</v>
      </c>
      <c r="T273" s="15">
        <v>6386765</v>
      </c>
      <c r="U273" s="15">
        <v>681370</v>
      </c>
      <c r="V273" s="15">
        <v>33088404</v>
      </c>
      <c r="W273" s="15">
        <v>3457166</v>
      </c>
      <c r="X273" s="15">
        <v>439</v>
      </c>
      <c r="Y273" s="15">
        <v>26</v>
      </c>
      <c r="Z273" s="23">
        <v>5.9225512528473807E-2</v>
      </c>
      <c r="AA273" s="15">
        <v>10442674</v>
      </c>
      <c r="AB273" s="15">
        <v>6710543</v>
      </c>
      <c r="AC273" s="23">
        <v>0.6426077267182716</v>
      </c>
      <c r="AD273" s="15">
        <v>39025</v>
      </c>
      <c r="AE273" s="15">
        <v>220668</v>
      </c>
      <c r="AF273" s="8">
        <f t="shared" si="15"/>
        <v>138174612</v>
      </c>
    </row>
    <row r="274" spans="1:33" x14ac:dyDescent="0.15">
      <c r="A274" s="14">
        <v>45322</v>
      </c>
      <c r="B274" s="15">
        <v>76541067</v>
      </c>
      <c r="C274" s="15">
        <v>71663</v>
      </c>
      <c r="D274" s="15">
        <v>193527</v>
      </c>
      <c r="E274" s="15">
        <v>26687</v>
      </c>
      <c r="F274" s="15">
        <v>1105293</v>
      </c>
      <c r="G274" s="15">
        <v>446934</v>
      </c>
      <c r="H274" s="23">
        <v>0.40435793947849125</v>
      </c>
      <c r="I274" s="15">
        <v>3009814</v>
      </c>
      <c r="J274" s="15">
        <v>2100454</v>
      </c>
      <c r="K274" s="15">
        <v>9384071</v>
      </c>
      <c r="L274" s="15">
        <v>405607</v>
      </c>
      <c r="M274" s="15"/>
      <c r="N274" s="15">
        <v>3875014</v>
      </c>
      <c r="O274" s="15"/>
      <c r="P274" s="15">
        <v>2505839.0000000019</v>
      </c>
      <c r="Q274" s="15">
        <v>2106276</v>
      </c>
      <c r="R274" s="23">
        <v>0.84054721791783049</v>
      </c>
      <c r="S274" s="15">
        <v>55</v>
      </c>
      <c r="T274" s="15">
        <v>6701076</v>
      </c>
      <c r="U274" s="15">
        <v>794788</v>
      </c>
      <c r="V274" s="15">
        <v>34009243</v>
      </c>
      <c r="W274" s="15">
        <v>3982851</v>
      </c>
      <c r="X274" s="15">
        <v>308</v>
      </c>
      <c r="Y274" s="15">
        <v>266</v>
      </c>
      <c r="Z274" s="23">
        <v>0.86363636363636365</v>
      </c>
      <c r="AA274" s="15">
        <v>11246993</v>
      </c>
      <c r="AB274" s="15">
        <v>6768499</v>
      </c>
      <c r="AC274" s="23">
        <v>0.60180521140183874</v>
      </c>
      <c r="AD274" s="15">
        <v>43474</v>
      </c>
      <c r="AE274" s="15">
        <v>287268</v>
      </c>
      <c r="AF274" s="8">
        <f t="shared" si="15"/>
        <v>150748634</v>
      </c>
    </row>
    <row r="275" spans="1:33" x14ac:dyDescent="0.15">
      <c r="A275" s="28">
        <v>45351</v>
      </c>
      <c r="B275" s="29">
        <f>_xlfn.FORECAST.ETS($A275,B$10:B$274,$A$10:$A$274,12,1)</f>
        <v>69816874.388052702</v>
      </c>
      <c r="C275" s="29">
        <f t="shared" ref="C275:F275" si="16">_xlfn.FORECAST.ETS($A275,C$10:C$274,$A$10:$A$274,12,1)</f>
        <v>63450.922329099136</v>
      </c>
      <c r="D275" s="29">
        <f t="shared" si="16"/>
        <v>154692.02960019914</v>
      </c>
      <c r="E275" s="29">
        <f t="shared" si="16"/>
        <v>23977.843849786772</v>
      </c>
      <c r="F275" s="29">
        <f t="shared" si="16"/>
        <v>1002850.5911754906</v>
      </c>
      <c r="G275" s="77">
        <f>H275*F275</f>
        <v>528677.52236972284</v>
      </c>
      <c r="H275" s="30">
        <f>_xlfn.FORECAST.ETS($A275,H$10:H$274,$A$10:$A$274,12,1)</f>
        <v>0.52717476264339025</v>
      </c>
      <c r="I275" s="29">
        <f t="shared" ref="I275:L275" si="17">_xlfn.FORECAST.ETS($A275,I$10:I$274,$A$10:$A$274,12,1)</f>
        <v>2526652.8148380881</v>
      </c>
      <c r="J275" s="29">
        <f t="shared" si="17"/>
        <v>1780769.3517648559</v>
      </c>
      <c r="K275" s="29">
        <f t="shared" si="17"/>
        <v>7597597.716375025</v>
      </c>
      <c r="L275" s="29">
        <f t="shared" si="17"/>
        <v>300669.71237280883</v>
      </c>
      <c r="M275" s="29"/>
      <c r="N275" s="29">
        <f>_xlfn.FORECAST.ETS($A275,N$10:N$274,$A$10:$A$274,12,1)</f>
        <v>3192935.2260125517</v>
      </c>
      <c r="O275" s="29"/>
      <c r="P275" s="29">
        <f t="shared" ref="P275:X277" si="18">_xlfn.FORECAST.ETS($A275,P$10:P$274,$A$10:$A$274,12,1)</f>
        <v>2430036.92573199</v>
      </c>
      <c r="Q275" s="77">
        <f>R275*P275</f>
        <v>1749712.4187741836</v>
      </c>
      <c r="R275" s="30">
        <f t="shared" si="18"/>
        <v>0.72003532137567205</v>
      </c>
      <c r="S275" s="29">
        <f t="shared" si="18"/>
        <v>-11.057708615334192</v>
      </c>
      <c r="T275" s="29">
        <f t="shared" si="18"/>
        <v>6734141.2741022194</v>
      </c>
      <c r="U275" s="29">
        <f t="shared" si="18"/>
        <v>709459.23414843169</v>
      </c>
      <c r="V275" s="29">
        <f t="shared" si="18"/>
        <v>32877029.65816424</v>
      </c>
      <c r="W275" s="29">
        <f t="shared" si="18"/>
        <v>3662473.1015784359</v>
      </c>
      <c r="X275" s="29">
        <f t="shared" si="18"/>
        <v>360.25056190795851</v>
      </c>
      <c r="Y275" s="77">
        <f t="shared" ref="Y275:Y277" si="19">Z275*X275</f>
        <v>145.36340348046207</v>
      </c>
      <c r="Z275" s="30">
        <f t="shared" ref="Z275:AA277" si="20">_xlfn.FORECAST.ETS($A275,Z$10:Z$274,$A$10:$A$274,12,1)</f>
        <v>0.40350638930467897</v>
      </c>
      <c r="AA275" s="29">
        <f t="shared" si="20"/>
        <v>11361786.36804544</v>
      </c>
      <c r="AB275" s="77">
        <f t="shared" ref="AB275:AB277" si="21">AC275*AA275</f>
        <v>6650253.5323458007</v>
      </c>
      <c r="AC275" s="30">
        <f t="shared" ref="AC275:AD277" si="22">_xlfn.FORECAST.ETS($A275,AC$10:AC$274,$A$10:$A$274,12,1)</f>
        <v>0.58531760032466085</v>
      </c>
      <c r="AD275" s="29">
        <f t="shared" si="22"/>
        <v>43321.74746580176</v>
      </c>
      <c r="AE275" s="29">
        <v>222421</v>
      </c>
      <c r="AF275" s="8">
        <f t="shared" si="15"/>
        <v>138635243.79983881</v>
      </c>
    </row>
    <row r="276" spans="1:33" x14ac:dyDescent="0.15">
      <c r="A276" s="28">
        <v>45382</v>
      </c>
      <c r="B276" s="29">
        <f t="shared" ref="B276:P277" si="23">_xlfn.FORECAST.ETS($A276,B$10:B$274,$A$10:$A$274,12,1)</f>
        <v>89317894.972508714</v>
      </c>
      <c r="C276" s="29">
        <f t="shared" si="23"/>
        <v>85281.752417387135</v>
      </c>
      <c r="D276" s="29">
        <f t="shared" si="23"/>
        <v>204644.08900694767</v>
      </c>
      <c r="E276" s="29">
        <f t="shared" si="23"/>
        <v>30136.672008691065</v>
      </c>
      <c r="F276" s="29">
        <f t="shared" si="23"/>
        <v>1352081.8540278736</v>
      </c>
      <c r="G276" s="77">
        <f>H276*F276</f>
        <v>386365.36777949875</v>
      </c>
      <c r="H276" s="30">
        <f t="shared" si="23"/>
        <v>0.28575590052370725</v>
      </c>
      <c r="I276" s="29">
        <f t="shared" si="23"/>
        <v>3142120.6523240297</v>
      </c>
      <c r="J276" s="29">
        <f t="shared" si="23"/>
        <v>2267766.3574272264</v>
      </c>
      <c r="K276" s="29">
        <f t="shared" si="23"/>
        <v>9857550.1657922808</v>
      </c>
      <c r="L276" s="29">
        <f t="shared" si="23"/>
        <v>403310.1474162087</v>
      </c>
      <c r="M276" s="29"/>
      <c r="N276" s="29">
        <f t="shared" si="23"/>
        <v>4393509.9724197574</v>
      </c>
      <c r="O276" s="29"/>
      <c r="P276" s="29">
        <f t="shared" si="23"/>
        <v>3535117.9673755332</v>
      </c>
      <c r="Q276" s="77">
        <f>R276*P276</f>
        <v>2274669.6652564686</v>
      </c>
      <c r="R276" s="30">
        <f t="shared" si="18"/>
        <v>0.64344943683595945</v>
      </c>
      <c r="S276" s="29">
        <f t="shared" si="18"/>
        <v>62.809165521307918</v>
      </c>
      <c r="T276" s="29">
        <f t="shared" si="18"/>
        <v>8534988.8735086098</v>
      </c>
      <c r="U276" s="29">
        <f t="shared" si="18"/>
        <v>917905.05434787553</v>
      </c>
      <c r="V276" s="29">
        <f t="shared" si="18"/>
        <v>41575927.743016906</v>
      </c>
      <c r="W276" s="29">
        <f t="shared" si="18"/>
        <v>4658182.3642818369</v>
      </c>
      <c r="X276" s="29">
        <f t="shared" si="18"/>
        <v>447.38769974189455</v>
      </c>
      <c r="Y276" s="77">
        <f t="shared" si="19"/>
        <v>179.71528273640271</v>
      </c>
      <c r="Z276" s="30">
        <f t="shared" si="20"/>
        <v>0.40169920371097251</v>
      </c>
      <c r="AA276" s="29">
        <f t="shared" si="20"/>
        <v>13063780.245572746</v>
      </c>
      <c r="AB276" s="77">
        <f t="shared" si="21"/>
        <v>8211675.6307274746</v>
      </c>
      <c r="AC276" s="30">
        <f t="shared" si="22"/>
        <v>0.62858341738490076</v>
      </c>
      <c r="AD276" s="29">
        <f t="shared" si="22"/>
        <v>46751.531311633895</v>
      </c>
      <c r="AE276" s="29">
        <v>289171</v>
      </c>
      <c r="AF276" s="8">
        <f t="shared" si="15"/>
        <v>176598094.53599977</v>
      </c>
    </row>
    <row r="277" spans="1:33" x14ac:dyDescent="0.15">
      <c r="A277" s="28">
        <v>45412</v>
      </c>
      <c r="B277" s="29">
        <f t="shared" si="23"/>
        <v>97609681.949590862</v>
      </c>
      <c r="C277" s="29">
        <f t="shared" si="23"/>
        <v>91117.925996303937</v>
      </c>
      <c r="D277" s="29">
        <f t="shared" si="23"/>
        <v>234333.7988469502</v>
      </c>
      <c r="E277" s="29">
        <f t="shared" si="23"/>
        <v>31515.911696425414</v>
      </c>
      <c r="F277" s="29">
        <f t="shared" si="23"/>
        <v>1338950.6790466644</v>
      </c>
      <c r="G277" s="77">
        <f>H277*F277</f>
        <v>590485.10780085612</v>
      </c>
      <c r="H277" s="30">
        <f t="shared" si="23"/>
        <v>0.44100586902968131</v>
      </c>
      <c r="I277" s="29">
        <f t="shared" si="23"/>
        <v>3031300.9358309344</v>
      </c>
      <c r="J277" s="29">
        <f t="shared" si="23"/>
        <v>2560164.1514127641</v>
      </c>
      <c r="K277" s="29">
        <f t="shared" si="23"/>
        <v>10731780.676644014</v>
      </c>
      <c r="L277" s="29">
        <f t="shared" si="23"/>
        <v>454053.27288706868</v>
      </c>
      <c r="M277" s="29"/>
      <c r="N277" s="29">
        <f t="shared" si="23"/>
        <v>4747739.449244977</v>
      </c>
      <c r="O277" s="29"/>
      <c r="P277" s="29">
        <f t="shared" si="18"/>
        <v>3102863.1068942174</v>
      </c>
      <c r="Q277" s="77">
        <f>R277*P277</f>
        <v>2283836.2346070353</v>
      </c>
      <c r="R277" s="30">
        <f t="shared" si="18"/>
        <v>0.73604157061670061</v>
      </c>
      <c r="S277" s="29">
        <f t="shared" si="18"/>
        <v>59.840337201125067</v>
      </c>
      <c r="T277" s="29">
        <f t="shared" si="18"/>
        <v>9660847.0634015389</v>
      </c>
      <c r="U277" s="29">
        <f t="shared" si="18"/>
        <v>1024672.5105675153</v>
      </c>
      <c r="V277" s="29">
        <f t="shared" si="18"/>
        <v>45588085.191745348</v>
      </c>
      <c r="W277" s="29">
        <f t="shared" si="18"/>
        <v>4959193.1552023655</v>
      </c>
      <c r="X277" s="29">
        <f t="shared" si="18"/>
        <v>403.61778025439844</v>
      </c>
      <c r="Y277" s="77">
        <f t="shared" si="19"/>
        <v>201.18359554717355</v>
      </c>
      <c r="Z277" s="30">
        <f t="shared" si="20"/>
        <v>0.49845077543503769</v>
      </c>
      <c r="AA277" s="29">
        <f t="shared" si="20"/>
        <v>11353948.770056175</v>
      </c>
      <c r="AB277" s="77">
        <f t="shared" si="21"/>
        <v>8970482.4771128837</v>
      </c>
      <c r="AC277" s="30">
        <f t="shared" si="22"/>
        <v>0.79007600428590818</v>
      </c>
      <c r="AD277" s="29">
        <f t="shared" si="22"/>
        <v>50185.597125964676</v>
      </c>
      <c r="AE277" s="29">
        <v>323870</v>
      </c>
      <c r="AF277" s="8">
        <f>SUM(B277:C277,D277,E277,G277,I277,J277,K277:L277,N277,Q277,S277,T277:U277,V277,W277,Y277,AB277,AD277:AE277)</f>
        <v>192943606.43364656</v>
      </c>
    </row>
    <row r="278" spans="1:33" ht="21" x14ac:dyDescent="0.15">
      <c r="A278" s="31" t="s">
        <v>95</v>
      </c>
      <c r="B278" s="32">
        <f>SUM(B266:B277)</f>
        <v>1105870678.3101523</v>
      </c>
      <c r="C278" s="32">
        <f>SUM(C266:C277)</f>
        <v>985144.60074279015</v>
      </c>
      <c r="D278" s="32">
        <f>SUM(D266:D277)</f>
        <v>2424233.917454097</v>
      </c>
      <c r="E278" s="32">
        <f>SUM(E266:E277)</f>
        <v>361069.42755490326</v>
      </c>
      <c r="F278" s="32"/>
      <c r="G278" s="32">
        <f>SUM(G266:G277)</f>
        <v>7629268.997950078</v>
      </c>
      <c r="H278" s="32"/>
      <c r="I278" s="32">
        <f>SUM(I266:I277)</f>
        <v>38115053.402993053</v>
      </c>
      <c r="J278" s="32">
        <f>SUM(J266:J277)</f>
        <v>27006618.860604845</v>
      </c>
      <c r="K278" s="32">
        <f>SUM(K266:K277)</f>
        <v>123189111.55881132</v>
      </c>
      <c r="L278" s="32">
        <f>SUM(L266:L277)</f>
        <v>5113347.1326760864</v>
      </c>
      <c r="M278" s="33"/>
      <c r="N278" s="32">
        <f>SUM(N266:N277)</f>
        <v>51394148.647677287</v>
      </c>
      <c r="O278" s="33"/>
      <c r="P278" s="79"/>
      <c r="Q278" s="32">
        <f>SUM(Q266:Q277)</f>
        <v>28670974.318637684</v>
      </c>
      <c r="R278" s="32"/>
      <c r="S278" s="32">
        <f>SUM(S266:S277)</f>
        <v>894.59179410709885</v>
      </c>
      <c r="T278" s="32">
        <f>SUM(T266:T277)</f>
        <v>96105807.211012378</v>
      </c>
      <c r="U278" s="32">
        <f>SUM(U266:U277)</f>
        <v>10422255.799063824</v>
      </c>
      <c r="V278" s="32">
        <f>SUM(V266:V277)</f>
        <v>537509759.5929265</v>
      </c>
      <c r="W278" s="32">
        <f>SUM(W266:W277)</f>
        <v>53860177.621062644</v>
      </c>
      <c r="X278" s="32"/>
      <c r="Y278" s="32">
        <f>SUM(Y266:Y277)</f>
        <v>2284.2622817640381</v>
      </c>
      <c r="Z278" s="32"/>
      <c r="AA278" s="32"/>
      <c r="AB278" s="32">
        <f>SUM(AB266:AB277)</f>
        <v>96530566.640186161</v>
      </c>
      <c r="AC278" s="32"/>
      <c r="AD278" s="32">
        <f>SUM(AD266:AD277)</f>
        <v>575228.87590340036</v>
      </c>
      <c r="AE278" s="32">
        <f>SUM(AE266:AE277)</f>
        <v>4530766</v>
      </c>
      <c r="AF278" s="32">
        <f>SUM(B278:AE278)</f>
        <v>2190297389.769485</v>
      </c>
      <c r="AG278" s="8"/>
    </row>
    <row r="279" spans="1:33" x14ac:dyDescent="0.15">
      <c r="P279" s="6"/>
    </row>
    <row r="280" spans="1:33" x14ac:dyDescent="0.15">
      <c r="P280" s="6"/>
    </row>
    <row r="281" spans="1:33" x14ac:dyDescent="0.15">
      <c r="P281" s="6"/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8DCFD-C29D-42EB-9E6B-5A9BB4169BFB}">
  <sheetPr>
    <tabColor theme="5" tint="0.499984740745262"/>
  </sheetPr>
  <dimension ref="A1:AG281"/>
  <sheetViews>
    <sheetView zoomScaleNormal="100" workbookViewId="0">
      <pane xSplit="1" ySplit="9" topLeftCell="N254" activePane="bottomRight" state="frozen"/>
      <selection activeCell="J2" sqref="J2"/>
      <selection pane="topRight" activeCell="J2" sqref="J2"/>
      <selection pane="bottomLeft" activeCell="J2" sqref="J2"/>
      <selection pane="bottomRight" activeCell="AB271" sqref="AB271"/>
    </sheetView>
  </sheetViews>
  <sheetFormatPr defaultColWidth="9" defaultRowHeight="10.5" x14ac:dyDescent="0.15"/>
  <cols>
    <col min="1" max="1" width="15.75" style="2" customWidth="1"/>
    <col min="2" max="2" width="13.25" style="2" customWidth="1"/>
    <col min="3" max="4" width="10.25" style="2" customWidth="1"/>
    <col min="5" max="6" width="13.875" style="2" customWidth="1"/>
    <col min="7" max="9" width="14" style="2" customWidth="1"/>
    <col min="10" max="10" width="16" style="2" customWidth="1"/>
    <col min="11" max="11" width="16.5" style="2" customWidth="1"/>
    <col min="12" max="12" width="10.25" style="2" customWidth="1"/>
    <col min="13" max="13" width="11.5" style="2" customWidth="1"/>
    <col min="14" max="14" width="10.625" style="2" customWidth="1"/>
    <col min="15" max="16" width="10.25" style="2" customWidth="1"/>
    <col min="17" max="18" width="10.625" style="2" customWidth="1"/>
    <col min="19" max="19" width="10.25" style="2" customWidth="1"/>
    <col min="20" max="20" width="11.625" style="2" customWidth="1"/>
    <col min="21" max="21" width="10.625" style="2" customWidth="1"/>
    <col min="22" max="22" width="11.75" style="2" customWidth="1"/>
    <col min="23" max="24" width="10.875" style="2" customWidth="1"/>
    <col min="25" max="27" width="10.25" style="2" customWidth="1"/>
    <col min="28" max="29" width="10.875" style="2" customWidth="1"/>
    <col min="30" max="30" width="10.25" style="2" customWidth="1"/>
    <col min="31" max="31" width="10.625" style="2" customWidth="1"/>
    <col min="32" max="32" width="14" style="2" customWidth="1"/>
    <col min="33" max="33" width="11.625" style="2" customWidth="1"/>
    <col min="34" max="16384" width="9" style="2"/>
  </cols>
  <sheetData>
    <row r="1" spans="1:32" x14ac:dyDescent="0.15">
      <c r="I1" s="2" t="s">
        <v>104</v>
      </c>
    </row>
    <row r="2" spans="1:32" x14ac:dyDescent="0.15">
      <c r="A2" s="1" t="s">
        <v>0</v>
      </c>
      <c r="D2" s="4" t="s">
        <v>90</v>
      </c>
      <c r="I2" s="5">
        <f>AF278</f>
        <v>2204053463.5731421</v>
      </c>
    </row>
    <row r="3" spans="1:32" x14ac:dyDescent="0.15">
      <c r="A3" s="2" t="s">
        <v>1</v>
      </c>
      <c r="D3" s="4" t="s">
        <v>96</v>
      </c>
      <c r="I3" s="6">
        <f>SUM(AF254:AF265)</f>
        <v>2130076310</v>
      </c>
    </row>
    <row r="4" spans="1:32" x14ac:dyDescent="0.15">
      <c r="A4" s="60" t="s">
        <v>2</v>
      </c>
      <c r="B4" s="7"/>
      <c r="D4" s="4" t="s">
        <v>3</v>
      </c>
      <c r="I4" s="8">
        <f>I2-I3</f>
        <v>73977153.573142052</v>
      </c>
    </row>
    <row r="5" spans="1:32" x14ac:dyDescent="0.15">
      <c r="A5" s="61" t="s">
        <v>4</v>
      </c>
      <c r="B5" s="9"/>
      <c r="D5" s="4" t="s">
        <v>5</v>
      </c>
      <c r="I5" s="53">
        <f>I4/I3</f>
        <v>3.4729813775142192E-2</v>
      </c>
    </row>
    <row r="6" spans="1:32" x14ac:dyDescent="0.15">
      <c r="A6" s="10" t="s">
        <v>6</v>
      </c>
      <c r="B6" s="10"/>
      <c r="D6" s="3"/>
    </row>
    <row r="7" spans="1:32" x14ac:dyDescent="0.15">
      <c r="D7" s="3"/>
    </row>
    <row r="9" spans="1:32" s="13" customFormat="1" ht="84" x14ac:dyDescent="0.3">
      <c r="A9" s="11" t="s">
        <v>7</v>
      </c>
      <c r="B9" s="12" t="s">
        <v>8</v>
      </c>
      <c r="C9" s="12" t="s">
        <v>9</v>
      </c>
      <c r="D9" s="12" t="s">
        <v>11</v>
      </c>
      <c r="E9" s="12" t="s">
        <v>13</v>
      </c>
      <c r="F9" s="12" t="s">
        <v>117</v>
      </c>
      <c r="G9" s="12" t="s">
        <v>14</v>
      </c>
      <c r="H9" s="12" t="s">
        <v>118</v>
      </c>
      <c r="I9" s="12" t="s">
        <v>16</v>
      </c>
      <c r="J9" s="12" t="s">
        <v>19</v>
      </c>
      <c r="K9" s="12" t="s">
        <v>21</v>
      </c>
      <c r="L9" s="12" t="s">
        <v>22</v>
      </c>
      <c r="M9" s="12" t="s">
        <v>23</v>
      </c>
      <c r="N9" s="12" t="s">
        <v>24</v>
      </c>
      <c r="O9" s="12" t="s">
        <v>25</v>
      </c>
      <c r="P9" s="12" t="s">
        <v>119</v>
      </c>
      <c r="Q9" s="12" t="s">
        <v>26</v>
      </c>
      <c r="R9" s="12" t="s">
        <v>120</v>
      </c>
      <c r="S9" s="12" t="s">
        <v>28</v>
      </c>
      <c r="T9" s="12" t="s">
        <v>30</v>
      </c>
      <c r="U9" s="12" t="s">
        <v>31</v>
      </c>
      <c r="V9" s="12" t="s">
        <v>33</v>
      </c>
      <c r="W9" s="12" t="s">
        <v>36</v>
      </c>
      <c r="X9" s="12" t="s">
        <v>121</v>
      </c>
      <c r="Y9" s="12" t="s">
        <v>38</v>
      </c>
      <c r="Z9" s="12" t="s">
        <v>122</v>
      </c>
      <c r="AA9" s="12" t="s">
        <v>123</v>
      </c>
      <c r="AB9" s="12" t="s">
        <v>39</v>
      </c>
      <c r="AC9" s="12" t="s">
        <v>124</v>
      </c>
      <c r="AD9" s="12" t="s">
        <v>40</v>
      </c>
      <c r="AE9" s="12" t="s">
        <v>41</v>
      </c>
      <c r="AF9" s="12" t="s">
        <v>42</v>
      </c>
    </row>
    <row r="10" spans="1:32" s="16" customFormat="1" x14ac:dyDescent="0.15">
      <c r="A10" s="14">
        <v>37287</v>
      </c>
      <c r="B10" s="15">
        <v>48917163</v>
      </c>
      <c r="C10" s="15">
        <v>24507</v>
      </c>
      <c r="D10" s="15">
        <v>165741</v>
      </c>
      <c r="E10" s="15">
        <v>74515</v>
      </c>
      <c r="F10" s="15"/>
      <c r="G10" s="15">
        <v>171463</v>
      </c>
      <c r="H10" s="15"/>
      <c r="I10" s="15">
        <v>57460</v>
      </c>
      <c r="J10" s="15">
        <v>437550</v>
      </c>
      <c r="K10" s="15">
        <v>6781934</v>
      </c>
      <c r="L10" s="15">
        <v>698082</v>
      </c>
      <c r="N10" s="15"/>
      <c r="Q10" s="15">
        <v>12358860</v>
      </c>
      <c r="R10" s="15"/>
      <c r="S10" s="15">
        <v>240</v>
      </c>
      <c r="T10" s="15">
        <v>0</v>
      </c>
      <c r="U10" s="15">
        <v>5084</v>
      </c>
      <c r="V10" s="15">
        <v>7518753</v>
      </c>
      <c r="W10" s="15">
        <v>4889100</v>
      </c>
      <c r="X10" s="15"/>
      <c r="Y10" s="2"/>
      <c r="Z10" s="2"/>
      <c r="AA10" s="2"/>
      <c r="AB10" s="15">
        <v>4548916</v>
      </c>
      <c r="AC10" s="15"/>
      <c r="AD10" s="2"/>
      <c r="AE10" s="18">
        <v>315144</v>
      </c>
      <c r="AF10" s="18">
        <f t="shared" ref="AF10:AF73" si="0">SUM(B10:C10,D10,E10,G10,I10,J10,K10:L10,N10,Q10,S10,T10:U10,V10,W10,Y10,AB10,AD10:AE10)</f>
        <v>86964512</v>
      </c>
    </row>
    <row r="11" spans="1:32" s="16" customFormat="1" x14ac:dyDescent="0.15">
      <c r="A11" s="14">
        <v>37315</v>
      </c>
      <c r="B11" s="15">
        <v>39793773</v>
      </c>
      <c r="C11" s="15">
        <v>20703</v>
      </c>
      <c r="D11" s="15">
        <v>140121</v>
      </c>
      <c r="E11" s="15">
        <v>61196</v>
      </c>
      <c r="F11" s="15"/>
      <c r="G11" s="15">
        <v>144356</v>
      </c>
      <c r="H11" s="15"/>
      <c r="I11" s="15">
        <v>42274</v>
      </c>
      <c r="J11" s="15">
        <v>378689</v>
      </c>
      <c r="K11" s="15">
        <v>5673567</v>
      </c>
      <c r="L11" s="15">
        <v>568488</v>
      </c>
      <c r="N11" s="15"/>
      <c r="Q11" s="15">
        <v>9962475</v>
      </c>
      <c r="R11" s="15"/>
      <c r="S11" s="15">
        <v>72</v>
      </c>
      <c r="T11" s="15">
        <v>0</v>
      </c>
      <c r="U11" s="15">
        <v>3466</v>
      </c>
      <c r="V11" s="15">
        <v>6665192</v>
      </c>
      <c r="W11" s="15">
        <v>4146684</v>
      </c>
      <c r="X11" s="15"/>
      <c r="Y11" s="2"/>
      <c r="Z11" s="2"/>
      <c r="AA11" s="2"/>
      <c r="AB11" s="15">
        <v>4484984</v>
      </c>
      <c r="AC11" s="15"/>
      <c r="AD11" s="2"/>
      <c r="AE11" s="18">
        <v>252864</v>
      </c>
      <c r="AF11" s="18">
        <f t="shared" si="0"/>
        <v>72338904</v>
      </c>
    </row>
    <row r="12" spans="1:32" s="16" customFormat="1" x14ac:dyDescent="0.15">
      <c r="A12" s="14">
        <v>37346</v>
      </c>
      <c r="B12" s="15">
        <v>34977109</v>
      </c>
      <c r="C12" s="15">
        <v>18107</v>
      </c>
      <c r="D12" s="15">
        <v>132407</v>
      </c>
      <c r="E12" s="15">
        <v>56649</v>
      </c>
      <c r="F12" s="15"/>
      <c r="G12" s="15">
        <v>133116</v>
      </c>
      <c r="H12" s="15"/>
      <c r="I12" s="15">
        <v>45336</v>
      </c>
      <c r="J12" s="15">
        <v>325179</v>
      </c>
      <c r="K12" s="15">
        <v>5010962</v>
      </c>
      <c r="L12" s="15">
        <v>527136</v>
      </c>
      <c r="N12" s="15"/>
      <c r="Q12" s="15">
        <v>9632023</v>
      </c>
      <c r="R12" s="15"/>
      <c r="S12" s="15">
        <v>144</v>
      </c>
      <c r="T12" s="15">
        <v>0</v>
      </c>
      <c r="U12" s="15">
        <v>1742</v>
      </c>
      <c r="V12" s="15">
        <v>5739414</v>
      </c>
      <c r="W12" s="15">
        <v>3406078</v>
      </c>
      <c r="X12" s="15"/>
      <c r="Y12" s="2"/>
      <c r="Z12" s="2"/>
      <c r="AA12" s="2"/>
      <c r="AB12" s="15">
        <v>4056108</v>
      </c>
      <c r="AC12" s="15"/>
      <c r="AD12" s="2"/>
      <c r="AE12" s="18">
        <v>230148</v>
      </c>
      <c r="AF12" s="18">
        <f t="shared" si="0"/>
        <v>64291658</v>
      </c>
    </row>
    <row r="13" spans="1:32" s="16" customFormat="1" x14ac:dyDescent="0.15">
      <c r="A13" s="14">
        <v>37376</v>
      </c>
      <c r="B13" s="15">
        <v>51831697</v>
      </c>
      <c r="C13" s="15">
        <v>26314</v>
      </c>
      <c r="D13" s="15">
        <v>192841</v>
      </c>
      <c r="E13" s="15">
        <v>81097</v>
      </c>
      <c r="F13" s="15"/>
      <c r="G13" s="15">
        <v>167964</v>
      </c>
      <c r="H13" s="15"/>
      <c r="I13" s="15">
        <v>71361</v>
      </c>
      <c r="J13" s="15">
        <v>503182</v>
      </c>
      <c r="K13" s="15">
        <v>6860211</v>
      </c>
      <c r="L13" s="15">
        <v>684192</v>
      </c>
      <c r="N13" s="15"/>
      <c r="Q13" s="15">
        <v>13110767</v>
      </c>
      <c r="R13" s="15"/>
      <c r="S13" s="15">
        <v>168</v>
      </c>
      <c r="T13" s="15">
        <v>0</v>
      </c>
      <c r="U13" s="15">
        <v>2963</v>
      </c>
      <c r="V13" s="15">
        <v>8677317</v>
      </c>
      <c r="W13" s="15">
        <v>5111870</v>
      </c>
      <c r="X13" s="15"/>
      <c r="Y13" s="2"/>
      <c r="Z13" s="2"/>
      <c r="AA13" s="2"/>
      <c r="AB13" s="15">
        <v>5984240</v>
      </c>
      <c r="AC13" s="15"/>
      <c r="AD13" s="2"/>
      <c r="AE13" s="18">
        <v>351072</v>
      </c>
      <c r="AF13" s="18">
        <f t="shared" si="0"/>
        <v>93657256</v>
      </c>
    </row>
    <row r="14" spans="1:32" s="16" customFormat="1" x14ac:dyDescent="0.15">
      <c r="A14" s="14">
        <v>37407</v>
      </c>
      <c r="B14" s="15">
        <v>62783404</v>
      </c>
      <c r="C14" s="15">
        <v>30748</v>
      </c>
      <c r="D14" s="15">
        <v>241102</v>
      </c>
      <c r="E14" s="15">
        <v>102765</v>
      </c>
      <c r="F14" s="15"/>
      <c r="G14" s="15">
        <v>222930</v>
      </c>
      <c r="H14" s="15"/>
      <c r="I14" s="15">
        <v>74535</v>
      </c>
      <c r="J14" s="15">
        <v>611581</v>
      </c>
      <c r="K14" s="15">
        <v>9019728</v>
      </c>
      <c r="L14" s="15">
        <v>842232</v>
      </c>
      <c r="N14" s="15"/>
      <c r="Q14" s="15">
        <v>14219434</v>
      </c>
      <c r="R14" s="15"/>
      <c r="S14" s="15">
        <v>372</v>
      </c>
      <c r="T14" s="15">
        <v>0</v>
      </c>
      <c r="U14" s="15">
        <v>5030</v>
      </c>
      <c r="V14" s="15">
        <v>11827238</v>
      </c>
      <c r="W14" s="15">
        <v>6401623</v>
      </c>
      <c r="X14" s="15"/>
      <c r="Y14" s="2"/>
      <c r="Z14" s="2"/>
      <c r="AA14" s="2"/>
      <c r="AB14" s="15">
        <v>7485461</v>
      </c>
      <c r="AC14" s="15"/>
      <c r="AD14" s="2"/>
      <c r="AE14" s="18">
        <v>361008</v>
      </c>
      <c r="AF14" s="18">
        <f t="shared" si="0"/>
        <v>114229191</v>
      </c>
    </row>
    <row r="15" spans="1:32" s="16" customFormat="1" x14ac:dyDescent="0.15">
      <c r="A15" s="14">
        <v>37437</v>
      </c>
      <c r="B15" s="15">
        <v>55337529</v>
      </c>
      <c r="C15" s="15">
        <v>24043</v>
      </c>
      <c r="D15" s="15">
        <v>195565</v>
      </c>
      <c r="E15" s="15">
        <v>80990</v>
      </c>
      <c r="F15" s="15"/>
      <c r="G15" s="15">
        <v>201611</v>
      </c>
      <c r="H15" s="15"/>
      <c r="I15" s="15">
        <v>64811</v>
      </c>
      <c r="J15" s="15">
        <v>498234</v>
      </c>
      <c r="K15" s="15">
        <v>7606587</v>
      </c>
      <c r="L15" s="15">
        <v>644568</v>
      </c>
      <c r="N15" s="15"/>
      <c r="Q15" s="15">
        <v>13140860</v>
      </c>
      <c r="R15" s="15"/>
      <c r="S15" s="15">
        <v>264</v>
      </c>
      <c r="T15" s="15">
        <v>0</v>
      </c>
      <c r="U15" s="15">
        <v>1296</v>
      </c>
      <c r="V15" s="15">
        <v>10251097</v>
      </c>
      <c r="W15" s="15">
        <v>4884938</v>
      </c>
      <c r="X15" s="15"/>
      <c r="Y15" s="2"/>
      <c r="Z15" s="2"/>
      <c r="AA15" s="2"/>
      <c r="AB15" s="15">
        <v>6102166</v>
      </c>
      <c r="AC15" s="15"/>
      <c r="AD15" s="2"/>
      <c r="AE15" s="18">
        <v>337776</v>
      </c>
      <c r="AF15" s="18">
        <f t="shared" si="0"/>
        <v>99372335</v>
      </c>
    </row>
    <row r="16" spans="1:32" s="16" customFormat="1" x14ac:dyDescent="0.15">
      <c r="A16" s="14">
        <v>37468</v>
      </c>
      <c r="B16" s="15">
        <v>72911747</v>
      </c>
      <c r="C16" s="15">
        <v>28782</v>
      </c>
      <c r="D16" s="15">
        <v>216410</v>
      </c>
      <c r="E16" s="15">
        <v>96635</v>
      </c>
      <c r="F16" s="15"/>
      <c r="G16" s="15">
        <v>218303</v>
      </c>
      <c r="H16" s="15"/>
      <c r="I16" s="15">
        <v>74236</v>
      </c>
      <c r="J16" s="15">
        <v>589426</v>
      </c>
      <c r="K16" s="15">
        <v>10071015</v>
      </c>
      <c r="L16" s="15">
        <v>745356</v>
      </c>
      <c r="N16" s="15"/>
      <c r="Q16" s="15">
        <v>16688220</v>
      </c>
      <c r="R16" s="15"/>
      <c r="S16" s="15">
        <v>240</v>
      </c>
      <c r="T16" s="15">
        <v>0</v>
      </c>
      <c r="U16" s="15">
        <v>1232</v>
      </c>
      <c r="V16" s="15">
        <v>14373049</v>
      </c>
      <c r="W16" s="15">
        <v>5774788</v>
      </c>
      <c r="X16" s="15"/>
      <c r="Y16" s="2"/>
      <c r="Z16" s="2"/>
      <c r="AA16" s="2"/>
      <c r="AB16" s="15">
        <v>6236337</v>
      </c>
      <c r="AC16" s="15"/>
      <c r="AD16" s="2"/>
      <c r="AE16" s="18">
        <v>504108</v>
      </c>
      <c r="AF16" s="18">
        <f t="shared" si="0"/>
        <v>128529884</v>
      </c>
    </row>
    <row r="17" spans="1:32" s="16" customFormat="1" x14ac:dyDescent="0.15">
      <c r="A17" s="14">
        <v>37499</v>
      </c>
      <c r="B17" s="15">
        <v>61601726</v>
      </c>
      <c r="C17" s="15">
        <v>22688</v>
      </c>
      <c r="D17" s="15">
        <v>168988</v>
      </c>
      <c r="E17" s="15">
        <v>74617</v>
      </c>
      <c r="F17" s="15"/>
      <c r="G17" s="15">
        <v>154570</v>
      </c>
      <c r="H17" s="15"/>
      <c r="I17" s="15">
        <v>49380</v>
      </c>
      <c r="J17" s="15">
        <v>471209</v>
      </c>
      <c r="K17" s="15">
        <v>8577564</v>
      </c>
      <c r="L17" s="15">
        <v>678493</v>
      </c>
      <c r="N17" s="15"/>
      <c r="Q17" s="15">
        <v>14096837</v>
      </c>
      <c r="R17" s="15"/>
      <c r="S17" s="15">
        <v>132</v>
      </c>
      <c r="T17" s="15">
        <v>0</v>
      </c>
      <c r="U17" s="15">
        <v>295</v>
      </c>
      <c r="V17" s="15">
        <v>12095901</v>
      </c>
      <c r="W17" s="15">
        <v>4796100</v>
      </c>
      <c r="X17" s="15"/>
      <c r="Y17" s="2"/>
      <c r="Z17" s="2"/>
      <c r="AA17" s="2"/>
      <c r="AB17" s="15">
        <v>4150282</v>
      </c>
      <c r="AC17" s="15"/>
      <c r="AD17" s="2"/>
      <c r="AE17" s="18">
        <v>420540</v>
      </c>
      <c r="AF17" s="18">
        <f t="shared" si="0"/>
        <v>107359322</v>
      </c>
    </row>
    <row r="18" spans="1:32" s="16" customFormat="1" x14ac:dyDescent="0.15">
      <c r="A18" s="14">
        <v>37529</v>
      </c>
      <c r="B18" s="15">
        <v>53182316</v>
      </c>
      <c r="C18" s="15">
        <v>20996</v>
      </c>
      <c r="D18" s="15">
        <v>149769</v>
      </c>
      <c r="E18" s="15">
        <v>66093</v>
      </c>
      <c r="F18" s="15"/>
      <c r="G18" s="15">
        <v>116613</v>
      </c>
      <c r="H18" s="15"/>
      <c r="I18" s="15">
        <v>55233</v>
      </c>
      <c r="J18" s="15">
        <v>422114</v>
      </c>
      <c r="K18" s="15">
        <v>7380951</v>
      </c>
      <c r="L18" s="15">
        <v>590040</v>
      </c>
      <c r="N18" s="15"/>
      <c r="Q18" s="15">
        <v>12464041</v>
      </c>
      <c r="R18" s="15"/>
      <c r="S18" s="15">
        <v>252</v>
      </c>
      <c r="T18" s="15">
        <v>0</v>
      </c>
      <c r="U18" s="15">
        <v>273</v>
      </c>
      <c r="V18" s="15">
        <v>10514770</v>
      </c>
      <c r="W18" s="15">
        <v>4157509</v>
      </c>
      <c r="X18" s="15"/>
      <c r="Y18" s="2"/>
      <c r="Z18" s="2"/>
      <c r="AA18" s="2"/>
      <c r="AB18" s="15">
        <v>4172866</v>
      </c>
      <c r="AC18" s="15"/>
      <c r="AD18" s="2"/>
      <c r="AE18" s="18">
        <v>404628</v>
      </c>
      <c r="AF18" s="18">
        <f t="shared" si="0"/>
        <v>93698464</v>
      </c>
    </row>
    <row r="19" spans="1:32" s="16" customFormat="1" x14ac:dyDescent="0.15">
      <c r="A19" s="14">
        <v>37560</v>
      </c>
      <c r="B19" s="15">
        <v>52986337</v>
      </c>
      <c r="C19" s="15">
        <v>21148</v>
      </c>
      <c r="D19" s="15">
        <v>170996</v>
      </c>
      <c r="E19" s="15">
        <v>75622</v>
      </c>
      <c r="F19" s="15"/>
      <c r="G19" s="15">
        <v>179245</v>
      </c>
      <c r="H19" s="15"/>
      <c r="I19" s="15">
        <v>59434</v>
      </c>
      <c r="J19" s="15">
        <v>460662</v>
      </c>
      <c r="K19" s="15">
        <v>7643616</v>
      </c>
      <c r="L19" s="15">
        <v>672901</v>
      </c>
      <c r="N19" s="15"/>
      <c r="Q19" s="15">
        <v>12593628</v>
      </c>
      <c r="R19" s="15"/>
      <c r="S19" s="15">
        <v>108</v>
      </c>
      <c r="T19" s="15">
        <v>0</v>
      </c>
      <c r="U19" s="15">
        <v>148</v>
      </c>
      <c r="V19" s="15">
        <v>10362073</v>
      </c>
      <c r="W19" s="15">
        <v>4360407</v>
      </c>
      <c r="X19" s="15"/>
      <c r="Y19" s="2"/>
      <c r="Z19" s="2"/>
      <c r="AA19" s="2"/>
      <c r="AB19" s="15">
        <v>5623605</v>
      </c>
      <c r="AC19" s="15"/>
      <c r="AD19" s="2"/>
      <c r="AE19" s="18">
        <v>372504</v>
      </c>
      <c r="AF19" s="18">
        <f t="shared" si="0"/>
        <v>95582434</v>
      </c>
    </row>
    <row r="20" spans="1:32" s="16" customFormat="1" x14ac:dyDescent="0.15">
      <c r="A20" s="14">
        <v>37590</v>
      </c>
      <c r="B20" s="15">
        <v>43968926</v>
      </c>
      <c r="C20" s="15">
        <v>21020</v>
      </c>
      <c r="D20" s="15">
        <v>161230</v>
      </c>
      <c r="E20" s="15">
        <v>69955</v>
      </c>
      <c r="F20" s="15"/>
      <c r="G20" s="15">
        <v>211353</v>
      </c>
      <c r="H20" s="15"/>
      <c r="I20" s="15">
        <v>49877</v>
      </c>
      <c r="J20" s="15">
        <v>429725</v>
      </c>
      <c r="K20" s="15">
        <v>6323687</v>
      </c>
      <c r="L20" s="15">
        <v>595539</v>
      </c>
      <c r="N20" s="15"/>
      <c r="Q20" s="15">
        <v>10476274</v>
      </c>
      <c r="R20" s="15"/>
      <c r="S20" s="15">
        <v>108</v>
      </c>
      <c r="T20" s="15">
        <v>0</v>
      </c>
      <c r="U20" s="15">
        <v>14</v>
      </c>
      <c r="V20" s="15">
        <v>8511644</v>
      </c>
      <c r="W20" s="15">
        <v>3811366</v>
      </c>
      <c r="X20" s="15"/>
      <c r="Y20" s="2"/>
      <c r="Z20" s="2"/>
      <c r="AA20" s="2"/>
      <c r="AB20" s="15">
        <v>5277339</v>
      </c>
      <c r="AC20" s="15"/>
      <c r="AD20" s="2"/>
      <c r="AE20" s="18">
        <v>321960</v>
      </c>
      <c r="AF20" s="18">
        <f t="shared" si="0"/>
        <v>80230017</v>
      </c>
    </row>
    <row r="21" spans="1:32" s="16" customFormat="1" x14ac:dyDescent="0.15">
      <c r="A21" s="14">
        <v>37621</v>
      </c>
      <c r="B21" s="15">
        <v>43645575</v>
      </c>
      <c r="C21" s="15">
        <v>19741</v>
      </c>
      <c r="D21" s="15">
        <v>144555</v>
      </c>
      <c r="E21" s="15">
        <v>69983</v>
      </c>
      <c r="F21" s="15"/>
      <c r="G21" s="15">
        <v>202720</v>
      </c>
      <c r="H21" s="15"/>
      <c r="I21" s="15">
        <v>44084</v>
      </c>
      <c r="J21" s="15">
        <v>427414</v>
      </c>
      <c r="K21" s="15">
        <v>6006459</v>
      </c>
      <c r="L21" s="15">
        <v>580321</v>
      </c>
      <c r="N21" s="15"/>
      <c r="Q21" s="15">
        <v>10646532</v>
      </c>
      <c r="R21" s="15"/>
      <c r="S21" s="15">
        <v>180</v>
      </c>
      <c r="T21" s="15">
        <v>0</v>
      </c>
      <c r="U21" s="15">
        <v>24</v>
      </c>
      <c r="V21" s="15">
        <v>7916705</v>
      </c>
      <c r="W21" s="15">
        <v>3833274</v>
      </c>
      <c r="X21" s="15"/>
      <c r="Y21" s="2"/>
      <c r="Z21" s="2"/>
      <c r="AA21" s="2"/>
      <c r="AB21" s="15">
        <v>5187676</v>
      </c>
      <c r="AC21" s="15"/>
      <c r="AD21" s="2"/>
      <c r="AE21" s="18">
        <v>337452</v>
      </c>
      <c r="AF21" s="18">
        <f t="shared" si="0"/>
        <v>79062695</v>
      </c>
    </row>
    <row r="22" spans="1:32" s="16" customFormat="1" x14ac:dyDescent="0.15">
      <c r="A22" s="14">
        <v>37652</v>
      </c>
      <c r="B22" s="15">
        <v>47880549</v>
      </c>
      <c r="C22" s="15">
        <v>21936</v>
      </c>
      <c r="D22" s="15">
        <v>151209</v>
      </c>
      <c r="E22" s="15">
        <v>81828</v>
      </c>
      <c r="F22" s="15"/>
      <c r="G22" s="15">
        <v>190023</v>
      </c>
      <c r="H22" s="15"/>
      <c r="I22" s="15">
        <v>54615</v>
      </c>
      <c r="J22" s="15">
        <v>473671</v>
      </c>
      <c r="K22" s="15">
        <v>6635882</v>
      </c>
      <c r="L22" s="15">
        <v>655725</v>
      </c>
      <c r="N22" s="15"/>
      <c r="Q22" s="15">
        <v>11997791</v>
      </c>
      <c r="R22" s="15"/>
      <c r="S22" s="15">
        <v>156</v>
      </c>
      <c r="T22" s="15">
        <v>0</v>
      </c>
      <c r="U22" s="15">
        <v>0</v>
      </c>
      <c r="V22" s="15">
        <v>8002763</v>
      </c>
      <c r="W22" s="15">
        <v>4619917</v>
      </c>
      <c r="X22" s="15"/>
      <c r="Y22" s="2"/>
      <c r="Z22" s="2"/>
      <c r="AA22" s="2"/>
      <c r="AB22" s="15">
        <v>4910116</v>
      </c>
      <c r="AC22" s="15"/>
      <c r="AD22" s="2"/>
      <c r="AE22" s="18">
        <v>381108</v>
      </c>
      <c r="AF22" s="18">
        <f t="shared" si="0"/>
        <v>86057289</v>
      </c>
    </row>
    <row r="23" spans="1:32" s="16" customFormat="1" x14ac:dyDescent="0.15">
      <c r="A23" s="14">
        <v>37680</v>
      </c>
      <c r="B23" s="15">
        <v>37769078</v>
      </c>
      <c r="C23" s="15">
        <v>17607</v>
      </c>
      <c r="D23" s="15">
        <v>129282</v>
      </c>
      <c r="E23" s="15">
        <v>63876</v>
      </c>
      <c r="F23" s="15"/>
      <c r="G23" s="15">
        <v>209878</v>
      </c>
      <c r="H23" s="15"/>
      <c r="I23" s="15">
        <v>44118</v>
      </c>
      <c r="J23" s="15">
        <v>401131</v>
      </c>
      <c r="K23" s="15">
        <v>5146460</v>
      </c>
      <c r="L23" s="15">
        <v>526286</v>
      </c>
      <c r="N23" s="15"/>
      <c r="Q23" s="15">
        <v>9650862</v>
      </c>
      <c r="R23" s="15"/>
      <c r="S23" s="15">
        <v>132</v>
      </c>
      <c r="T23" s="15">
        <v>0</v>
      </c>
      <c r="U23" s="15">
        <v>0</v>
      </c>
      <c r="V23" s="15">
        <v>6590621</v>
      </c>
      <c r="W23" s="15">
        <v>3635115</v>
      </c>
      <c r="X23" s="15"/>
      <c r="Y23" s="2"/>
      <c r="Z23" s="2"/>
      <c r="AA23" s="2"/>
      <c r="AB23" s="15">
        <v>4460816</v>
      </c>
      <c r="AC23" s="15"/>
      <c r="AD23" s="2"/>
      <c r="AE23" s="18">
        <v>277536</v>
      </c>
      <c r="AF23" s="18">
        <f t="shared" si="0"/>
        <v>68922798</v>
      </c>
    </row>
    <row r="24" spans="1:32" s="16" customFormat="1" x14ac:dyDescent="0.15">
      <c r="A24" s="14">
        <v>37711</v>
      </c>
      <c r="B24" s="15">
        <v>43588114</v>
      </c>
      <c r="C24" s="15">
        <v>18485</v>
      </c>
      <c r="D24" s="15">
        <v>156365</v>
      </c>
      <c r="E24" s="15">
        <v>66671</v>
      </c>
      <c r="F24" s="15"/>
      <c r="G24" s="15">
        <v>262779</v>
      </c>
      <c r="H24" s="15"/>
      <c r="I24" s="15">
        <v>47110</v>
      </c>
      <c r="J24" s="15">
        <v>468100</v>
      </c>
      <c r="K24" s="15">
        <v>5606757</v>
      </c>
      <c r="L24" s="15">
        <v>565422</v>
      </c>
      <c r="N24" s="15"/>
      <c r="Q24" s="15">
        <v>11382556</v>
      </c>
      <c r="R24" s="15"/>
      <c r="S24" s="15">
        <v>72</v>
      </c>
      <c r="T24" s="15">
        <v>0</v>
      </c>
      <c r="U24" s="15">
        <v>0</v>
      </c>
      <c r="V24" s="15">
        <v>7508822</v>
      </c>
      <c r="W24" s="15">
        <v>3956692</v>
      </c>
      <c r="X24" s="15"/>
      <c r="Y24" s="2"/>
      <c r="Z24" s="2"/>
      <c r="AA24" s="2"/>
      <c r="AB24" s="15">
        <v>5263413</v>
      </c>
      <c r="AC24" s="15"/>
      <c r="AD24" s="2"/>
      <c r="AE24" s="18">
        <v>361644</v>
      </c>
      <c r="AF24" s="18">
        <f t="shared" si="0"/>
        <v>79253002</v>
      </c>
    </row>
    <row r="25" spans="1:32" s="16" customFormat="1" x14ac:dyDescent="0.15">
      <c r="A25" s="14">
        <v>37741</v>
      </c>
      <c r="B25" s="15">
        <v>61131230</v>
      </c>
      <c r="C25" s="15">
        <v>26544</v>
      </c>
      <c r="D25" s="15">
        <v>229968</v>
      </c>
      <c r="E25" s="15">
        <v>94097</v>
      </c>
      <c r="F25" s="15"/>
      <c r="G25" s="15">
        <v>435784</v>
      </c>
      <c r="H25" s="15"/>
      <c r="I25" s="15">
        <v>66421</v>
      </c>
      <c r="J25" s="15">
        <v>664951</v>
      </c>
      <c r="K25" s="15">
        <v>8025435</v>
      </c>
      <c r="L25" s="15">
        <v>774294</v>
      </c>
      <c r="N25" s="15"/>
      <c r="Q25" s="15">
        <v>14292456</v>
      </c>
      <c r="R25" s="15"/>
      <c r="S25" s="15">
        <v>180</v>
      </c>
      <c r="T25" s="15">
        <v>0</v>
      </c>
      <c r="U25" s="15">
        <v>120</v>
      </c>
      <c r="V25" s="15">
        <v>11952879</v>
      </c>
      <c r="W25" s="15">
        <v>5957416</v>
      </c>
      <c r="X25" s="15"/>
      <c r="Y25" s="2"/>
      <c r="Z25" s="2"/>
      <c r="AA25" s="2"/>
      <c r="AB25" s="15">
        <v>7611103</v>
      </c>
      <c r="AC25" s="15"/>
      <c r="AD25" s="2"/>
      <c r="AE25" s="18">
        <v>413232</v>
      </c>
      <c r="AF25" s="18">
        <f t="shared" si="0"/>
        <v>111676110</v>
      </c>
    </row>
    <row r="26" spans="1:32" s="16" customFormat="1" x14ac:dyDescent="0.15">
      <c r="A26" s="14">
        <v>37772</v>
      </c>
      <c r="B26" s="15">
        <v>60414847</v>
      </c>
      <c r="C26" s="15">
        <v>25756</v>
      </c>
      <c r="D26" s="15">
        <v>241945</v>
      </c>
      <c r="E26" s="15">
        <v>91488</v>
      </c>
      <c r="F26" s="15"/>
      <c r="G26" s="15">
        <v>447210</v>
      </c>
      <c r="H26" s="15"/>
      <c r="I26" s="15">
        <v>60719</v>
      </c>
      <c r="J26" s="15">
        <v>630500</v>
      </c>
      <c r="K26" s="15">
        <v>7889912</v>
      </c>
      <c r="L26" s="15">
        <v>726589</v>
      </c>
      <c r="N26" s="15"/>
      <c r="Q26" s="15">
        <v>14626866</v>
      </c>
      <c r="R26" s="15"/>
      <c r="S26" s="15">
        <v>204</v>
      </c>
      <c r="T26" s="15">
        <v>0</v>
      </c>
      <c r="U26" s="15">
        <v>45</v>
      </c>
      <c r="V26" s="15">
        <v>11656907</v>
      </c>
      <c r="W26" s="15">
        <v>5532490</v>
      </c>
      <c r="X26" s="15"/>
      <c r="Y26" s="2"/>
      <c r="Z26" s="2"/>
      <c r="AA26" s="2"/>
      <c r="AB26" s="15">
        <v>6795474</v>
      </c>
      <c r="AC26" s="15"/>
      <c r="AD26" s="15">
        <v>294</v>
      </c>
      <c r="AE26" s="18">
        <v>414696</v>
      </c>
      <c r="AF26" s="18">
        <f t="shared" si="0"/>
        <v>109555942</v>
      </c>
    </row>
    <row r="27" spans="1:32" s="16" customFormat="1" x14ac:dyDescent="0.15">
      <c r="A27" s="14">
        <v>37802</v>
      </c>
      <c r="B27" s="15">
        <v>57887268</v>
      </c>
      <c r="C27" s="15">
        <v>20745</v>
      </c>
      <c r="D27" s="15">
        <v>195453</v>
      </c>
      <c r="E27" s="15">
        <v>75438</v>
      </c>
      <c r="F27" s="15"/>
      <c r="G27" s="15">
        <v>491114</v>
      </c>
      <c r="H27" s="15"/>
      <c r="I27" s="15">
        <v>51983</v>
      </c>
      <c r="J27" s="15">
        <v>553020</v>
      </c>
      <c r="K27" s="15">
        <v>7306236</v>
      </c>
      <c r="L27" s="15">
        <v>621658</v>
      </c>
      <c r="N27" s="15"/>
      <c r="Q27" s="15">
        <v>13744578</v>
      </c>
      <c r="R27" s="15"/>
      <c r="S27" s="15">
        <v>144</v>
      </c>
      <c r="T27" s="15">
        <v>0</v>
      </c>
      <c r="U27" s="15">
        <v>0</v>
      </c>
      <c r="V27" s="15">
        <v>11434147</v>
      </c>
      <c r="W27" s="15">
        <v>4686918</v>
      </c>
      <c r="X27" s="15"/>
      <c r="Y27" s="2"/>
      <c r="Z27" s="2"/>
      <c r="AA27" s="2"/>
      <c r="AB27" s="15">
        <v>6155415</v>
      </c>
      <c r="AC27" s="15"/>
      <c r="AD27" s="15">
        <v>1760</v>
      </c>
      <c r="AE27" s="18">
        <v>419892</v>
      </c>
      <c r="AF27" s="18">
        <f t="shared" si="0"/>
        <v>103645769</v>
      </c>
    </row>
    <row r="28" spans="1:32" s="16" customFormat="1" x14ac:dyDescent="0.15">
      <c r="A28" s="14">
        <v>37833</v>
      </c>
      <c r="B28" s="15">
        <v>74496214</v>
      </c>
      <c r="C28" s="15">
        <v>23847</v>
      </c>
      <c r="D28" s="15">
        <v>205376</v>
      </c>
      <c r="E28" s="15">
        <v>88898</v>
      </c>
      <c r="F28" s="15"/>
      <c r="G28" s="15">
        <v>484427</v>
      </c>
      <c r="H28" s="15"/>
      <c r="I28" s="15">
        <v>68628</v>
      </c>
      <c r="J28" s="15">
        <v>652252</v>
      </c>
      <c r="K28" s="15">
        <v>9554898</v>
      </c>
      <c r="L28" s="15">
        <v>744216</v>
      </c>
      <c r="N28" s="15"/>
      <c r="Q28" s="15">
        <v>17071496</v>
      </c>
      <c r="R28" s="15"/>
      <c r="S28" s="15">
        <v>132</v>
      </c>
      <c r="T28" s="15">
        <v>0</v>
      </c>
      <c r="U28" s="15">
        <v>30</v>
      </c>
      <c r="V28" s="15">
        <v>15405543</v>
      </c>
      <c r="W28" s="15">
        <v>5616423</v>
      </c>
      <c r="X28" s="15"/>
      <c r="Y28" s="2"/>
      <c r="Z28" s="2"/>
      <c r="AA28" s="2"/>
      <c r="AB28" s="15">
        <v>6350056</v>
      </c>
      <c r="AC28" s="15"/>
      <c r="AD28" s="15">
        <v>6113</v>
      </c>
      <c r="AE28" s="18">
        <v>536460</v>
      </c>
      <c r="AF28" s="18">
        <f t="shared" si="0"/>
        <v>131305009</v>
      </c>
    </row>
    <row r="29" spans="1:32" s="16" customFormat="1" x14ac:dyDescent="0.15">
      <c r="A29" s="14">
        <v>37864</v>
      </c>
      <c r="B29" s="15">
        <v>69646261</v>
      </c>
      <c r="C29" s="15">
        <v>19668</v>
      </c>
      <c r="D29" s="15">
        <v>181142</v>
      </c>
      <c r="E29" s="15">
        <v>85117</v>
      </c>
      <c r="F29" s="15"/>
      <c r="G29" s="15">
        <v>326045</v>
      </c>
      <c r="H29" s="15"/>
      <c r="I29" s="15">
        <v>58484</v>
      </c>
      <c r="J29" s="15">
        <v>578850</v>
      </c>
      <c r="K29" s="15">
        <v>9169539</v>
      </c>
      <c r="L29" s="15">
        <v>674267</v>
      </c>
      <c r="N29" s="15"/>
      <c r="Q29" s="15">
        <v>15311692</v>
      </c>
      <c r="R29" s="15"/>
      <c r="S29" s="15">
        <v>120</v>
      </c>
      <c r="T29" s="15">
        <v>0</v>
      </c>
      <c r="U29" s="15">
        <v>0</v>
      </c>
      <c r="V29" s="15">
        <v>15775789</v>
      </c>
      <c r="W29" s="15">
        <v>5083438</v>
      </c>
      <c r="X29" s="15"/>
      <c r="Y29" s="2"/>
      <c r="Z29" s="2"/>
      <c r="AA29" s="2"/>
      <c r="AB29" s="15">
        <v>4829767</v>
      </c>
      <c r="AC29" s="15"/>
      <c r="AD29" s="15">
        <v>8358</v>
      </c>
      <c r="AE29" s="18">
        <v>472212</v>
      </c>
      <c r="AF29" s="18">
        <f t="shared" si="0"/>
        <v>122220749</v>
      </c>
    </row>
    <row r="30" spans="1:32" s="16" customFormat="1" x14ac:dyDescent="0.15">
      <c r="A30" s="14">
        <v>37894</v>
      </c>
      <c r="B30" s="15">
        <v>59484817</v>
      </c>
      <c r="C30" s="15">
        <v>17809</v>
      </c>
      <c r="D30" s="15">
        <v>148736</v>
      </c>
      <c r="E30" s="15">
        <v>74676</v>
      </c>
      <c r="F30" s="15"/>
      <c r="G30" s="15">
        <v>331644</v>
      </c>
      <c r="H30" s="15"/>
      <c r="I30" s="15">
        <v>50367</v>
      </c>
      <c r="J30" s="15">
        <v>474145</v>
      </c>
      <c r="K30" s="15">
        <v>7460553</v>
      </c>
      <c r="L30" s="15">
        <v>591368</v>
      </c>
      <c r="N30" s="15"/>
      <c r="Q30" s="15">
        <v>14222169</v>
      </c>
      <c r="R30" s="15"/>
      <c r="S30" s="15">
        <v>96</v>
      </c>
      <c r="T30" s="15">
        <v>0</v>
      </c>
      <c r="U30" s="15">
        <v>0</v>
      </c>
      <c r="V30" s="15">
        <v>12436114</v>
      </c>
      <c r="W30" s="15">
        <v>4069213</v>
      </c>
      <c r="X30" s="15"/>
      <c r="Y30" s="2"/>
      <c r="Z30" s="2"/>
      <c r="AA30" s="2"/>
      <c r="AB30" s="15">
        <v>4410828</v>
      </c>
      <c r="AC30" s="15"/>
      <c r="AD30" s="15">
        <v>10293</v>
      </c>
      <c r="AE30" s="18">
        <v>469236</v>
      </c>
      <c r="AF30" s="18">
        <f t="shared" si="0"/>
        <v>104252064</v>
      </c>
    </row>
    <row r="31" spans="1:32" s="16" customFormat="1" x14ac:dyDescent="0.15">
      <c r="A31" s="14">
        <v>37925</v>
      </c>
      <c r="B31" s="15">
        <v>62746128</v>
      </c>
      <c r="C31" s="15">
        <v>21241</v>
      </c>
      <c r="D31" s="15">
        <v>168659</v>
      </c>
      <c r="E31" s="15">
        <v>101838</v>
      </c>
      <c r="F31" s="15"/>
      <c r="G31" s="15">
        <v>558698</v>
      </c>
      <c r="H31" s="15"/>
      <c r="I31" s="15">
        <v>61762</v>
      </c>
      <c r="J31" s="15">
        <v>607267</v>
      </c>
      <c r="K31" s="15">
        <v>8749199</v>
      </c>
      <c r="L31" s="15">
        <v>724144</v>
      </c>
      <c r="N31" s="15"/>
      <c r="Q31" s="15">
        <v>14489884</v>
      </c>
      <c r="R31" s="15"/>
      <c r="S31" s="15">
        <v>132</v>
      </c>
      <c r="T31" s="15">
        <v>0</v>
      </c>
      <c r="U31" s="15">
        <v>0</v>
      </c>
      <c r="V31" s="15">
        <v>14540589</v>
      </c>
      <c r="W31" s="15">
        <v>5032299</v>
      </c>
      <c r="X31" s="15"/>
      <c r="Y31" s="2"/>
      <c r="Z31" s="2"/>
      <c r="AA31" s="2"/>
      <c r="AB31" s="15">
        <v>6687315</v>
      </c>
      <c r="AC31" s="15"/>
      <c r="AD31" s="15">
        <v>19847</v>
      </c>
      <c r="AE31" s="18">
        <v>434736</v>
      </c>
      <c r="AF31" s="18">
        <f t="shared" si="0"/>
        <v>114943738</v>
      </c>
    </row>
    <row r="32" spans="1:32" s="16" customFormat="1" x14ac:dyDescent="0.15">
      <c r="A32" s="14">
        <v>37955</v>
      </c>
      <c r="B32" s="15">
        <v>38717807</v>
      </c>
      <c r="C32" s="15">
        <v>15024</v>
      </c>
      <c r="D32" s="15">
        <v>106145</v>
      </c>
      <c r="E32" s="15">
        <v>73556</v>
      </c>
      <c r="F32" s="15"/>
      <c r="G32" s="15">
        <v>439787</v>
      </c>
      <c r="H32" s="15"/>
      <c r="I32" s="15">
        <v>43262</v>
      </c>
      <c r="J32" s="15">
        <v>399764</v>
      </c>
      <c r="K32" s="15">
        <v>5308634</v>
      </c>
      <c r="L32" s="15">
        <v>490224</v>
      </c>
      <c r="N32" s="15"/>
      <c r="Q32" s="15">
        <v>10400371</v>
      </c>
      <c r="R32" s="15"/>
      <c r="S32" s="15">
        <v>96</v>
      </c>
      <c r="T32" s="15">
        <v>0</v>
      </c>
      <c r="U32" s="15">
        <v>0</v>
      </c>
      <c r="V32" s="15">
        <v>8251319</v>
      </c>
      <c r="W32" s="15">
        <v>3232019</v>
      </c>
      <c r="X32" s="15"/>
      <c r="Y32" s="2"/>
      <c r="Z32" s="2"/>
      <c r="AA32" s="2"/>
      <c r="AB32" s="15">
        <v>4568886</v>
      </c>
      <c r="AC32" s="15"/>
      <c r="AD32" s="15">
        <v>17746</v>
      </c>
      <c r="AE32" s="18">
        <v>292332</v>
      </c>
      <c r="AF32" s="18">
        <f t="shared" si="0"/>
        <v>72356972</v>
      </c>
    </row>
    <row r="33" spans="1:32" s="16" customFormat="1" x14ac:dyDescent="0.15">
      <c r="A33" s="14">
        <v>37986</v>
      </c>
      <c r="B33" s="15">
        <v>47068647</v>
      </c>
      <c r="C33" s="15">
        <v>17436</v>
      </c>
      <c r="D33" s="15">
        <v>123319</v>
      </c>
      <c r="E33" s="15">
        <v>79403</v>
      </c>
      <c r="F33" s="15"/>
      <c r="G33" s="15">
        <v>500116</v>
      </c>
      <c r="H33" s="15"/>
      <c r="I33" s="15">
        <v>54931</v>
      </c>
      <c r="J33" s="15">
        <v>504944</v>
      </c>
      <c r="K33" s="15">
        <v>6504649</v>
      </c>
      <c r="L33" s="15">
        <v>599616</v>
      </c>
      <c r="N33" s="15"/>
      <c r="Q33" s="15">
        <v>12145817</v>
      </c>
      <c r="R33" s="15"/>
      <c r="S33" s="15">
        <v>108</v>
      </c>
      <c r="T33" s="15">
        <v>0</v>
      </c>
      <c r="U33" s="15">
        <v>0</v>
      </c>
      <c r="V33" s="15">
        <v>9664528</v>
      </c>
      <c r="W33" s="15">
        <v>4128571</v>
      </c>
      <c r="X33" s="15"/>
      <c r="Y33" s="2"/>
      <c r="Z33" s="2"/>
      <c r="AA33" s="2"/>
      <c r="AB33" s="15">
        <v>5735395</v>
      </c>
      <c r="AC33" s="15"/>
      <c r="AD33" s="15">
        <v>21830</v>
      </c>
      <c r="AE33" s="18">
        <v>381756</v>
      </c>
      <c r="AF33" s="18">
        <f t="shared" si="0"/>
        <v>87531066</v>
      </c>
    </row>
    <row r="34" spans="1:32" s="16" customFormat="1" x14ac:dyDescent="0.15">
      <c r="A34" s="14">
        <v>38017</v>
      </c>
      <c r="B34" s="15">
        <v>47578650</v>
      </c>
      <c r="C34" s="15">
        <v>18981</v>
      </c>
      <c r="D34" s="15">
        <v>127761</v>
      </c>
      <c r="E34" s="15">
        <v>82523</v>
      </c>
      <c r="F34" s="15"/>
      <c r="G34" s="15">
        <v>391298</v>
      </c>
      <c r="H34" s="15"/>
      <c r="I34" s="15">
        <v>47806</v>
      </c>
      <c r="J34" s="15">
        <v>534720</v>
      </c>
      <c r="K34" s="15">
        <v>6565701</v>
      </c>
      <c r="L34" s="15">
        <v>603521</v>
      </c>
      <c r="N34" s="15"/>
      <c r="Q34" s="15">
        <v>11887380</v>
      </c>
      <c r="R34" s="15"/>
      <c r="S34" s="15">
        <v>156</v>
      </c>
      <c r="T34" s="15">
        <v>0</v>
      </c>
      <c r="U34" s="15">
        <v>0</v>
      </c>
      <c r="V34" s="15">
        <v>9149923</v>
      </c>
      <c r="W34" s="15">
        <v>4632173</v>
      </c>
      <c r="X34" s="15"/>
      <c r="Y34" s="2"/>
      <c r="Z34" s="2"/>
      <c r="AA34" s="2"/>
      <c r="AB34" s="15">
        <v>5029976</v>
      </c>
      <c r="AC34" s="15"/>
      <c r="AD34" s="15">
        <v>25261</v>
      </c>
      <c r="AE34" s="18">
        <v>407760</v>
      </c>
      <c r="AF34" s="18">
        <f t="shared" si="0"/>
        <v>87083590</v>
      </c>
    </row>
    <row r="35" spans="1:32" s="16" customFormat="1" x14ac:dyDescent="0.15">
      <c r="A35" s="14">
        <v>38046</v>
      </c>
      <c r="B35" s="15">
        <v>43257503</v>
      </c>
      <c r="C35" s="15">
        <v>16443</v>
      </c>
      <c r="D35" s="15">
        <v>104051</v>
      </c>
      <c r="E35" s="15">
        <v>68752</v>
      </c>
      <c r="F35" s="15"/>
      <c r="G35" s="15">
        <v>409464</v>
      </c>
      <c r="H35" s="15"/>
      <c r="I35" s="15">
        <v>43187</v>
      </c>
      <c r="J35" s="15">
        <v>529968</v>
      </c>
      <c r="K35" s="15">
        <v>5899089</v>
      </c>
      <c r="L35" s="15">
        <v>561880</v>
      </c>
      <c r="N35" s="15"/>
      <c r="Q35" s="15">
        <v>11108794</v>
      </c>
      <c r="R35" s="15"/>
      <c r="S35" s="15">
        <v>60</v>
      </c>
      <c r="T35" s="15">
        <v>0</v>
      </c>
      <c r="U35" s="15">
        <v>0</v>
      </c>
      <c r="V35" s="15">
        <v>8899968</v>
      </c>
      <c r="W35" s="15">
        <v>4229316</v>
      </c>
      <c r="X35" s="15"/>
      <c r="Y35" s="2"/>
      <c r="Z35" s="2"/>
      <c r="AA35" s="2"/>
      <c r="AB35" s="15">
        <v>5518299</v>
      </c>
      <c r="AC35" s="15"/>
      <c r="AD35" s="15">
        <v>21780</v>
      </c>
      <c r="AE35" s="18">
        <v>374580</v>
      </c>
      <c r="AF35" s="18">
        <f t="shared" si="0"/>
        <v>81043134</v>
      </c>
    </row>
    <row r="36" spans="1:32" s="16" customFormat="1" x14ac:dyDescent="0.15">
      <c r="A36" s="14">
        <v>38077</v>
      </c>
      <c r="B36" s="15">
        <v>56663029</v>
      </c>
      <c r="C36" s="15">
        <v>22782</v>
      </c>
      <c r="D36" s="15">
        <v>152608</v>
      </c>
      <c r="E36" s="15">
        <v>96348</v>
      </c>
      <c r="F36" s="15"/>
      <c r="G36" s="15">
        <v>629403</v>
      </c>
      <c r="H36" s="15"/>
      <c r="I36" s="15">
        <v>62720</v>
      </c>
      <c r="J36" s="15">
        <v>669964</v>
      </c>
      <c r="K36" s="15">
        <v>7565626</v>
      </c>
      <c r="L36" s="15">
        <v>689938</v>
      </c>
      <c r="N36" s="15"/>
      <c r="Q36" s="15">
        <v>14834917</v>
      </c>
      <c r="R36" s="15"/>
      <c r="S36" s="15">
        <v>252</v>
      </c>
      <c r="T36" s="15">
        <v>0</v>
      </c>
      <c r="U36" s="15">
        <v>0</v>
      </c>
      <c r="V36" s="15">
        <v>12244280</v>
      </c>
      <c r="W36" s="15">
        <v>5246923</v>
      </c>
      <c r="X36" s="15"/>
      <c r="Y36" s="2"/>
      <c r="Z36" s="2"/>
      <c r="AA36" s="2"/>
      <c r="AB36" s="15">
        <v>7317275</v>
      </c>
      <c r="AC36" s="15"/>
      <c r="AD36" s="15">
        <v>30039</v>
      </c>
      <c r="AE36" s="18">
        <v>485724</v>
      </c>
      <c r="AF36" s="18">
        <f t="shared" si="0"/>
        <v>106711828</v>
      </c>
    </row>
    <row r="37" spans="1:32" s="16" customFormat="1" x14ac:dyDescent="0.15">
      <c r="A37" s="14">
        <v>38107</v>
      </c>
      <c r="B37" s="15">
        <v>60725654</v>
      </c>
      <c r="C37" s="15">
        <v>22416</v>
      </c>
      <c r="D37" s="15">
        <v>174256</v>
      </c>
      <c r="E37" s="15">
        <v>94789</v>
      </c>
      <c r="F37" s="15"/>
      <c r="G37" s="15">
        <v>623331</v>
      </c>
      <c r="H37" s="15"/>
      <c r="I37" s="15">
        <v>65917</v>
      </c>
      <c r="J37" s="15">
        <v>712995</v>
      </c>
      <c r="K37" s="15">
        <v>8170340</v>
      </c>
      <c r="L37" s="15">
        <v>721038</v>
      </c>
      <c r="N37" s="15"/>
      <c r="Q37" s="15">
        <v>14870783</v>
      </c>
      <c r="R37" s="15"/>
      <c r="S37" s="15">
        <v>144</v>
      </c>
      <c r="T37" s="15">
        <v>0</v>
      </c>
      <c r="U37" s="15">
        <v>0</v>
      </c>
      <c r="V37" s="15">
        <v>14027395</v>
      </c>
      <c r="W37" s="15">
        <v>5646171</v>
      </c>
      <c r="X37" s="15"/>
      <c r="Y37" s="2"/>
      <c r="Z37" s="2"/>
      <c r="AA37" s="2"/>
      <c r="AB37" s="15">
        <v>7403092</v>
      </c>
      <c r="AC37" s="15"/>
      <c r="AD37" s="15">
        <v>28942</v>
      </c>
      <c r="AE37" s="18">
        <v>503472</v>
      </c>
      <c r="AF37" s="18">
        <f t="shared" si="0"/>
        <v>113790735</v>
      </c>
    </row>
    <row r="38" spans="1:32" s="16" customFormat="1" x14ac:dyDescent="0.15">
      <c r="A38" s="14">
        <v>38138</v>
      </c>
      <c r="B38" s="15">
        <v>55533842</v>
      </c>
      <c r="C38" s="15">
        <v>21665</v>
      </c>
      <c r="D38" s="15">
        <v>174166</v>
      </c>
      <c r="E38" s="15">
        <v>83875</v>
      </c>
      <c r="F38" s="15"/>
      <c r="G38" s="15">
        <v>757862</v>
      </c>
      <c r="H38" s="15"/>
      <c r="I38" s="15">
        <v>56200</v>
      </c>
      <c r="J38" s="15">
        <v>600657</v>
      </c>
      <c r="K38" s="15">
        <v>7243887</v>
      </c>
      <c r="L38" s="15">
        <v>624252</v>
      </c>
      <c r="N38" s="15"/>
      <c r="Q38" s="15">
        <v>14386428</v>
      </c>
      <c r="R38" s="15"/>
      <c r="S38" s="15">
        <v>156</v>
      </c>
      <c r="T38" s="15">
        <v>0</v>
      </c>
      <c r="U38" s="15">
        <v>0</v>
      </c>
      <c r="V38" s="15">
        <v>12597574</v>
      </c>
      <c r="W38" s="15">
        <v>4752014</v>
      </c>
      <c r="X38" s="15"/>
      <c r="Y38" s="2"/>
      <c r="Z38" s="2"/>
      <c r="AA38" s="2"/>
      <c r="AB38" s="15">
        <v>6447751</v>
      </c>
      <c r="AC38" s="15"/>
      <c r="AD38" s="15">
        <v>24937</v>
      </c>
      <c r="AE38" s="18">
        <v>507672</v>
      </c>
      <c r="AF38" s="18">
        <f t="shared" si="0"/>
        <v>103812938</v>
      </c>
    </row>
    <row r="39" spans="1:32" s="16" customFormat="1" x14ac:dyDescent="0.15">
      <c r="A39" s="14">
        <v>38168</v>
      </c>
      <c r="B39" s="15">
        <v>66274689</v>
      </c>
      <c r="C39" s="15">
        <v>24640</v>
      </c>
      <c r="D39" s="15">
        <v>197353</v>
      </c>
      <c r="E39" s="15">
        <v>96987</v>
      </c>
      <c r="F39" s="15"/>
      <c r="G39" s="15">
        <v>832571</v>
      </c>
      <c r="H39" s="15"/>
      <c r="I39" s="15">
        <v>66214</v>
      </c>
      <c r="J39" s="15">
        <v>718320</v>
      </c>
      <c r="K39" s="15">
        <v>8824980</v>
      </c>
      <c r="L39" s="15">
        <v>716016</v>
      </c>
      <c r="N39" s="15"/>
      <c r="Q39" s="15">
        <v>16385172</v>
      </c>
      <c r="R39" s="15"/>
      <c r="S39" s="15">
        <v>180</v>
      </c>
      <c r="T39" s="15">
        <v>0</v>
      </c>
      <c r="U39" s="15">
        <v>0</v>
      </c>
      <c r="V39" s="15">
        <v>15914162</v>
      </c>
      <c r="W39" s="15">
        <v>5450157</v>
      </c>
      <c r="X39" s="15"/>
      <c r="Y39" s="2"/>
      <c r="Z39" s="2"/>
      <c r="AA39" s="2"/>
      <c r="AB39" s="15">
        <v>7566334</v>
      </c>
      <c r="AC39" s="15"/>
      <c r="AD39" s="15">
        <v>28627</v>
      </c>
      <c r="AE39" s="18">
        <v>599700</v>
      </c>
      <c r="AF39" s="18">
        <f t="shared" si="0"/>
        <v>123696102</v>
      </c>
    </row>
    <row r="40" spans="1:32" s="16" customFormat="1" x14ac:dyDescent="0.15">
      <c r="A40" s="14">
        <v>38199</v>
      </c>
      <c r="B40" s="15">
        <v>71531286</v>
      </c>
      <c r="C40" s="15">
        <v>24273</v>
      </c>
      <c r="D40" s="15">
        <v>198462</v>
      </c>
      <c r="E40" s="15">
        <v>86313</v>
      </c>
      <c r="F40" s="15"/>
      <c r="G40" s="15">
        <v>623790</v>
      </c>
      <c r="H40" s="15"/>
      <c r="I40" s="15">
        <v>65140</v>
      </c>
      <c r="J40" s="15">
        <v>708619</v>
      </c>
      <c r="K40" s="15">
        <v>9434763</v>
      </c>
      <c r="L40" s="15">
        <v>706776</v>
      </c>
      <c r="N40" s="15"/>
      <c r="Q40" s="15">
        <v>17161128</v>
      </c>
      <c r="R40" s="15"/>
      <c r="S40" s="15">
        <v>96</v>
      </c>
      <c r="T40" s="15">
        <v>0</v>
      </c>
      <c r="U40" s="15">
        <v>0</v>
      </c>
      <c r="V40" s="15">
        <v>17710317</v>
      </c>
      <c r="W40" s="15">
        <v>5360616</v>
      </c>
      <c r="X40" s="15"/>
      <c r="Y40" s="2"/>
      <c r="Z40" s="2"/>
      <c r="AA40" s="2"/>
      <c r="AB40" s="15">
        <v>6413117</v>
      </c>
      <c r="AC40" s="15"/>
      <c r="AD40" s="15">
        <v>25609</v>
      </c>
      <c r="AE40" s="18">
        <v>645912</v>
      </c>
      <c r="AF40" s="18">
        <f t="shared" si="0"/>
        <v>130696217</v>
      </c>
    </row>
    <row r="41" spans="1:32" s="16" customFormat="1" x14ac:dyDescent="0.15">
      <c r="A41" s="14">
        <v>38230</v>
      </c>
      <c r="B41" s="15">
        <v>66596395</v>
      </c>
      <c r="C41" s="15">
        <v>20085</v>
      </c>
      <c r="D41" s="15">
        <v>181591</v>
      </c>
      <c r="E41" s="15">
        <v>75583</v>
      </c>
      <c r="F41" s="15"/>
      <c r="G41" s="15">
        <v>451155</v>
      </c>
      <c r="H41" s="15"/>
      <c r="I41" s="15">
        <v>55075</v>
      </c>
      <c r="J41" s="15">
        <v>586950</v>
      </c>
      <c r="K41" s="15">
        <v>8479816</v>
      </c>
      <c r="L41" s="15">
        <v>598068</v>
      </c>
      <c r="N41" s="15"/>
      <c r="Q41" s="15">
        <v>15920804</v>
      </c>
      <c r="R41" s="15"/>
      <c r="S41" s="15">
        <v>180</v>
      </c>
      <c r="T41" s="15">
        <v>0</v>
      </c>
      <c r="U41" s="15">
        <v>0</v>
      </c>
      <c r="V41" s="15">
        <v>16486761</v>
      </c>
      <c r="W41" s="15">
        <v>4556843</v>
      </c>
      <c r="X41" s="15"/>
      <c r="Y41" s="2"/>
      <c r="Z41" s="2"/>
      <c r="AA41" s="2"/>
      <c r="AB41" s="15">
        <v>4504648</v>
      </c>
      <c r="AC41" s="15"/>
      <c r="AD41" s="15">
        <v>23887</v>
      </c>
      <c r="AE41" s="18">
        <v>637872</v>
      </c>
      <c r="AF41" s="18">
        <f t="shared" si="0"/>
        <v>119175713</v>
      </c>
    </row>
    <row r="42" spans="1:32" s="16" customFormat="1" x14ac:dyDescent="0.15">
      <c r="A42" s="14">
        <v>38260</v>
      </c>
      <c r="B42" s="15">
        <v>62777747</v>
      </c>
      <c r="C42" s="15">
        <v>22500</v>
      </c>
      <c r="D42" s="15">
        <v>195438</v>
      </c>
      <c r="E42" s="15">
        <v>76420</v>
      </c>
      <c r="F42" s="15"/>
      <c r="G42" s="15">
        <v>544265</v>
      </c>
      <c r="H42" s="15"/>
      <c r="I42" s="15">
        <v>51139</v>
      </c>
      <c r="J42" s="15">
        <v>618118</v>
      </c>
      <c r="K42" s="15">
        <v>8741786</v>
      </c>
      <c r="L42" s="15">
        <v>672913</v>
      </c>
      <c r="N42" s="15"/>
      <c r="Q42" s="15">
        <v>15421905</v>
      </c>
      <c r="R42" s="15"/>
      <c r="S42" s="15">
        <v>96</v>
      </c>
      <c r="T42" s="15">
        <v>0</v>
      </c>
      <c r="U42" s="15">
        <v>0</v>
      </c>
      <c r="V42" s="15">
        <v>16253454</v>
      </c>
      <c r="W42" s="15">
        <v>4667233</v>
      </c>
      <c r="X42" s="15"/>
      <c r="Y42" s="2"/>
      <c r="Z42" s="2"/>
      <c r="AA42" s="2"/>
      <c r="AB42" s="15">
        <v>5313198</v>
      </c>
      <c r="AC42" s="15"/>
      <c r="AD42" s="15">
        <v>24560</v>
      </c>
      <c r="AE42" s="18">
        <v>538704</v>
      </c>
      <c r="AF42" s="18">
        <f t="shared" si="0"/>
        <v>115919476</v>
      </c>
    </row>
    <row r="43" spans="1:32" s="16" customFormat="1" x14ac:dyDescent="0.15">
      <c r="A43" s="14">
        <v>38291</v>
      </c>
      <c r="B43" s="15">
        <v>52600072</v>
      </c>
      <c r="C43" s="15">
        <v>18625</v>
      </c>
      <c r="D43" s="15">
        <v>186326</v>
      </c>
      <c r="E43" s="15">
        <v>72886</v>
      </c>
      <c r="F43" s="15"/>
      <c r="G43" s="15">
        <v>555117</v>
      </c>
      <c r="H43" s="15"/>
      <c r="I43" s="15">
        <v>54704</v>
      </c>
      <c r="J43" s="15">
        <v>553606</v>
      </c>
      <c r="K43" s="15">
        <v>7389461</v>
      </c>
      <c r="L43" s="15">
        <v>595749</v>
      </c>
      <c r="N43" s="15"/>
      <c r="Q43" s="15">
        <v>13247759</v>
      </c>
      <c r="R43" s="15"/>
      <c r="S43" s="15">
        <v>180</v>
      </c>
      <c r="T43" s="15">
        <v>0</v>
      </c>
      <c r="U43" s="15">
        <v>0</v>
      </c>
      <c r="V43" s="15">
        <v>13850957</v>
      </c>
      <c r="W43" s="15">
        <v>4062415</v>
      </c>
      <c r="X43" s="15"/>
      <c r="Y43" s="2"/>
      <c r="Z43" s="2"/>
      <c r="AA43" s="2"/>
      <c r="AB43" s="15">
        <v>6087440</v>
      </c>
      <c r="AC43" s="15"/>
      <c r="AD43" s="15">
        <v>23452</v>
      </c>
      <c r="AE43" s="18">
        <v>444012</v>
      </c>
      <c r="AF43" s="18">
        <f t="shared" si="0"/>
        <v>99742761</v>
      </c>
    </row>
    <row r="44" spans="1:32" s="16" customFormat="1" x14ac:dyDescent="0.15">
      <c r="A44" s="14">
        <v>38321</v>
      </c>
      <c r="B44" s="15">
        <v>50409784</v>
      </c>
      <c r="C44" s="15">
        <v>17585</v>
      </c>
      <c r="D44" s="15">
        <v>187933</v>
      </c>
      <c r="E44" s="15">
        <v>66868</v>
      </c>
      <c r="F44" s="15"/>
      <c r="G44" s="15">
        <v>614435</v>
      </c>
      <c r="H44" s="15"/>
      <c r="I44" s="15">
        <v>52874</v>
      </c>
      <c r="J44" s="15">
        <v>524322</v>
      </c>
      <c r="K44" s="15">
        <v>6503058</v>
      </c>
      <c r="L44" s="15">
        <v>551623</v>
      </c>
      <c r="N44" s="15"/>
      <c r="Q44" s="15">
        <v>13644087</v>
      </c>
      <c r="R44" s="15"/>
      <c r="S44" s="15">
        <v>84</v>
      </c>
      <c r="T44" s="15">
        <v>0</v>
      </c>
      <c r="U44" s="15">
        <v>0</v>
      </c>
      <c r="V44" s="15">
        <v>11739708</v>
      </c>
      <c r="W44" s="15">
        <v>3791604</v>
      </c>
      <c r="X44" s="15"/>
      <c r="Y44" s="2"/>
      <c r="Z44" s="2"/>
      <c r="AA44" s="2"/>
      <c r="AB44" s="15">
        <v>5635033</v>
      </c>
      <c r="AC44" s="15"/>
      <c r="AD44" s="15">
        <v>20290</v>
      </c>
      <c r="AE44" s="18">
        <v>467940</v>
      </c>
      <c r="AF44" s="18">
        <f t="shared" si="0"/>
        <v>94227228</v>
      </c>
    </row>
    <row r="45" spans="1:32" s="16" customFormat="1" x14ac:dyDescent="0.15">
      <c r="A45" s="14">
        <v>38352</v>
      </c>
      <c r="B45" s="15">
        <v>47651689</v>
      </c>
      <c r="C45" s="15">
        <v>19575</v>
      </c>
      <c r="D45" s="15">
        <v>204460</v>
      </c>
      <c r="E45" s="15">
        <v>72457</v>
      </c>
      <c r="F45" s="15"/>
      <c r="G45" s="15">
        <v>691856</v>
      </c>
      <c r="H45" s="15"/>
      <c r="I45" s="15">
        <v>61502</v>
      </c>
      <c r="J45" s="15">
        <v>560392</v>
      </c>
      <c r="K45" s="15">
        <v>6973814</v>
      </c>
      <c r="L45" s="15">
        <v>611417</v>
      </c>
      <c r="N45" s="15"/>
      <c r="Q45" s="15">
        <v>12605035</v>
      </c>
      <c r="R45" s="15"/>
      <c r="S45" s="15">
        <v>96</v>
      </c>
      <c r="T45" s="15">
        <v>0</v>
      </c>
      <c r="U45" s="15">
        <v>0</v>
      </c>
      <c r="V45" s="15">
        <v>11939293</v>
      </c>
      <c r="W45" s="15">
        <v>4103063</v>
      </c>
      <c r="X45" s="15"/>
      <c r="Y45" s="2"/>
      <c r="Z45" s="2"/>
      <c r="AA45" s="2"/>
      <c r="AB45" s="15">
        <v>6284629</v>
      </c>
      <c r="AC45" s="15"/>
      <c r="AD45" s="15">
        <v>19786</v>
      </c>
      <c r="AE45" s="18">
        <v>370056</v>
      </c>
      <c r="AF45" s="18">
        <f t="shared" si="0"/>
        <v>92169120</v>
      </c>
    </row>
    <row r="46" spans="1:32" s="16" customFormat="1" x14ac:dyDescent="0.15">
      <c r="A46" s="14">
        <v>38383</v>
      </c>
      <c r="B46" s="15">
        <v>42526557</v>
      </c>
      <c r="C46" s="15">
        <v>14765</v>
      </c>
      <c r="D46" s="15">
        <v>147644</v>
      </c>
      <c r="E46" s="15">
        <v>58584</v>
      </c>
      <c r="F46" s="15"/>
      <c r="G46" s="15">
        <v>406530</v>
      </c>
      <c r="H46" s="15"/>
      <c r="I46" s="15">
        <v>37051</v>
      </c>
      <c r="J46" s="15">
        <v>468850</v>
      </c>
      <c r="K46" s="15">
        <v>5814817</v>
      </c>
      <c r="L46" s="15">
        <v>522191</v>
      </c>
      <c r="N46" s="15"/>
      <c r="Q46" s="15">
        <v>11410496</v>
      </c>
      <c r="R46" s="15"/>
      <c r="S46" s="15">
        <v>132</v>
      </c>
      <c r="T46" s="15">
        <v>0</v>
      </c>
      <c r="U46" s="15">
        <v>0</v>
      </c>
      <c r="V46" s="15">
        <v>8843756</v>
      </c>
      <c r="W46" s="15">
        <v>3833386</v>
      </c>
      <c r="X46" s="15"/>
      <c r="Y46" s="2"/>
      <c r="Z46" s="2"/>
      <c r="AA46" s="2"/>
      <c r="AB46" s="15">
        <v>4435444</v>
      </c>
      <c r="AC46" s="15"/>
      <c r="AD46" s="15">
        <v>16360</v>
      </c>
      <c r="AE46" s="18">
        <v>396144</v>
      </c>
      <c r="AF46" s="18">
        <f t="shared" si="0"/>
        <v>78932707</v>
      </c>
    </row>
    <row r="47" spans="1:32" s="16" customFormat="1" x14ac:dyDescent="0.15">
      <c r="A47" s="14">
        <v>38411</v>
      </c>
      <c r="B47" s="15">
        <v>46067007</v>
      </c>
      <c r="C47" s="15">
        <v>15653</v>
      </c>
      <c r="D47" s="15">
        <v>188092</v>
      </c>
      <c r="E47" s="15">
        <v>66722</v>
      </c>
      <c r="F47" s="15"/>
      <c r="G47" s="15">
        <v>451987</v>
      </c>
      <c r="H47" s="15"/>
      <c r="I47" s="15">
        <v>52730</v>
      </c>
      <c r="J47" s="15">
        <v>551035</v>
      </c>
      <c r="K47" s="15">
        <v>6176853</v>
      </c>
      <c r="L47" s="15">
        <v>540210</v>
      </c>
      <c r="N47" s="15"/>
      <c r="Q47" s="15">
        <v>12135583</v>
      </c>
      <c r="R47" s="15"/>
      <c r="S47" s="15">
        <v>36</v>
      </c>
      <c r="T47" s="15">
        <v>0</v>
      </c>
      <c r="U47" s="15">
        <v>0</v>
      </c>
      <c r="V47" s="15">
        <v>10762086</v>
      </c>
      <c r="W47" s="15">
        <v>4194111</v>
      </c>
      <c r="X47" s="15"/>
      <c r="Y47" s="2"/>
      <c r="Z47" s="2"/>
      <c r="AA47" s="2"/>
      <c r="AB47" s="15">
        <v>5802388</v>
      </c>
      <c r="AC47" s="15"/>
      <c r="AD47" s="15">
        <v>19548</v>
      </c>
      <c r="AE47" s="18">
        <v>392976</v>
      </c>
      <c r="AF47" s="18">
        <f t="shared" si="0"/>
        <v>87417017</v>
      </c>
    </row>
    <row r="48" spans="1:32" s="16" customFormat="1" x14ac:dyDescent="0.15">
      <c r="A48" s="14">
        <v>38442</v>
      </c>
      <c r="B48" s="15">
        <v>55336079</v>
      </c>
      <c r="C48" s="15">
        <v>18984</v>
      </c>
      <c r="D48" s="15">
        <v>237521</v>
      </c>
      <c r="E48" s="15">
        <v>80838</v>
      </c>
      <c r="F48" s="15"/>
      <c r="G48" s="15">
        <v>564334</v>
      </c>
      <c r="H48" s="15"/>
      <c r="I48" s="15">
        <v>60057</v>
      </c>
      <c r="J48" s="15">
        <v>668608</v>
      </c>
      <c r="K48" s="15">
        <v>7479799</v>
      </c>
      <c r="L48" s="15">
        <v>672250</v>
      </c>
      <c r="N48" s="15"/>
      <c r="Q48" s="15">
        <v>14712292</v>
      </c>
      <c r="R48" s="15"/>
      <c r="S48" s="15">
        <v>132</v>
      </c>
      <c r="T48" s="15">
        <v>0</v>
      </c>
      <c r="U48" s="15">
        <v>0</v>
      </c>
      <c r="V48" s="15">
        <v>13876812</v>
      </c>
      <c r="W48" s="15">
        <v>4961187</v>
      </c>
      <c r="X48" s="15"/>
      <c r="Y48" s="2"/>
      <c r="Z48" s="2"/>
      <c r="AA48" s="2"/>
      <c r="AB48" s="15">
        <v>7342283</v>
      </c>
      <c r="AC48" s="15"/>
      <c r="AD48" s="15">
        <v>23149</v>
      </c>
      <c r="AE48" s="18">
        <v>433896</v>
      </c>
      <c r="AF48" s="18">
        <f t="shared" si="0"/>
        <v>106468221</v>
      </c>
    </row>
    <row r="49" spans="1:32" s="16" customFormat="1" x14ac:dyDescent="0.15">
      <c r="A49" s="14">
        <v>38472</v>
      </c>
      <c r="B49" s="15">
        <v>67345461</v>
      </c>
      <c r="C49" s="15">
        <v>21796</v>
      </c>
      <c r="D49" s="15">
        <v>276046</v>
      </c>
      <c r="E49" s="15">
        <v>94297</v>
      </c>
      <c r="F49" s="15"/>
      <c r="G49" s="15">
        <v>584945</v>
      </c>
      <c r="H49" s="15"/>
      <c r="I49" s="15">
        <v>66538</v>
      </c>
      <c r="J49" s="15">
        <v>808272</v>
      </c>
      <c r="K49" s="15">
        <v>9065050</v>
      </c>
      <c r="L49" s="15">
        <v>786862</v>
      </c>
      <c r="N49" s="15"/>
      <c r="Q49" s="15">
        <v>16811767</v>
      </c>
      <c r="R49" s="15"/>
      <c r="S49" s="15">
        <v>120</v>
      </c>
      <c r="T49" s="15">
        <v>0</v>
      </c>
      <c r="U49" s="15">
        <v>0</v>
      </c>
      <c r="V49" s="15">
        <v>17667718</v>
      </c>
      <c r="W49" s="15">
        <v>6033642</v>
      </c>
      <c r="X49" s="15"/>
      <c r="Y49" s="2"/>
      <c r="Z49" s="2"/>
      <c r="AA49" s="2"/>
      <c r="AB49" s="15">
        <v>8320393</v>
      </c>
      <c r="AC49" s="15"/>
      <c r="AD49" s="15">
        <v>27561</v>
      </c>
      <c r="AE49" s="18">
        <v>525048</v>
      </c>
      <c r="AF49" s="18">
        <f t="shared" si="0"/>
        <v>128435516</v>
      </c>
    </row>
    <row r="50" spans="1:32" s="16" customFormat="1" x14ac:dyDescent="0.15">
      <c r="A50" s="14">
        <v>38503</v>
      </c>
      <c r="B50" s="15">
        <v>59024028</v>
      </c>
      <c r="C50" s="15">
        <v>17279</v>
      </c>
      <c r="D50" s="15">
        <v>248723</v>
      </c>
      <c r="E50" s="15">
        <v>76434</v>
      </c>
      <c r="F50" s="15"/>
      <c r="G50" s="15">
        <v>534652</v>
      </c>
      <c r="H50" s="15"/>
      <c r="I50" s="15">
        <v>60855</v>
      </c>
      <c r="J50" s="15">
        <v>618064</v>
      </c>
      <c r="K50" s="15">
        <v>7374913</v>
      </c>
      <c r="L50" s="15">
        <v>626937</v>
      </c>
      <c r="N50" s="15"/>
      <c r="Q50" s="15">
        <v>16055993</v>
      </c>
      <c r="R50" s="15"/>
      <c r="S50" s="15">
        <v>60</v>
      </c>
      <c r="T50" s="15">
        <v>0</v>
      </c>
      <c r="U50" s="15">
        <v>0</v>
      </c>
      <c r="V50" s="15">
        <v>15061604</v>
      </c>
      <c r="W50" s="15">
        <v>4664065</v>
      </c>
      <c r="X50" s="15"/>
      <c r="Y50" s="2"/>
      <c r="Z50" s="2"/>
      <c r="AA50" s="2"/>
      <c r="AB50" s="15">
        <v>6865078</v>
      </c>
      <c r="AC50" s="15"/>
      <c r="AD50" s="15">
        <v>19836</v>
      </c>
      <c r="AE50" s="18">
        <v>544128</v>
      </c>
      <c r="AF50" s="18">
        <f t="shared" si="0"/>
        <v>111792649</v>
      </c>
    </row>
    <row r="51" spans="1:32" s="16" customFormat="1" x14ac:dyDescent="0.15">
      <c r="A51" s="14">
        <v>38533</v>
      </c>
      <c r="B51" s="15">
        <v>66672583</v>
      </c>
      <c r="C51" s="15">
        <v>21280</v>
      </c>
      <c r="D51" s="15">
        <v>279103</v>
      </c>
      <c r="E51" s="15">
        <v>87973</v>
      </c>
      <c r="F51" s="15"/>
      <c r="G51" s="15">
        <v>606961</v>
      </c>
      <c r="H51" s="15"/>
      <c r="I51" s="15">
        <v>69143</v>
      </c>
      <c r="J51" s="15">
        <v>738176</v>
      </c>
      <c r="K51" s="15">
        <v>9397296</v>
      </c>
      <c r="L51" s="15">
        <v>762688</v>
      </c>
      <c r="N51" s="15"/>
      <c r="Q51" s="15">
        <v>16589656</v>
      </c>
      <c r="R51" s="15"/>
      <c r="S51" s="15">
        <v>72</v>
      </c>
      <c r="T51" s="15">
        <v>0</v>
      </c>
      <c r="U51" s="15">
        <v>0</v>
      </c>
      <c r="V51" s="15">
        <v>19919160</v>
      </c>
      <c r="W51" s="15">
        <v>5512855</v>
      </c>
      <c r="X51" s="15"/>
      <c r="Y51" s="2"/>
      <c r="Z51" s="2"/>
      <c r="AA51" s="2"/>
      <c r="AB51" s="15">
        <v>8147281</v>
      </c>
      <c r="AC51" s="15"/>
      <c r="AD51" s="15">
        <v>18936</v>
      </c>
      <c r="AE51" s="18">
        <v>559152</v>
      </c>
      <c r="AF51" s="18">
        <f t="shared" si="0"/>
        <v>129382315</v>
      </c>
    </row>
    <row r="52" spans="1:32" s="16" customFormat="1" x14ac:dyDescent="0.15">
      <c r="A52" s="14">
        <v>38564</v>
      </c>
      <c r="B52" s="15">
        <v>67767929</v>
      </c>
      <c r="C52" s="15">
        <v>19421</v>
      </c>
      <c r="D52" s="15">
        <v>254054</v>
      </c>
      <c r="E52" s="15">
        <v>72163</v>
      </c>
      <c r="F52" s="15"/>
      <c r="G52" s="15">
        <v>509159</v>
      </c>
      <c r="H52" s="15"/>
      <c r="I52" s="15">
        <v>62229</v>
      </c>
      <c r="J52" s="15">
        <v>669342</v>
      </c>
      <c r="K52" s="15">
        <v>9109652</v>
      </c>
      <c r="L52" s="15">
        <v>683860</v>
      </c>
      <c r="N52" s="15"/>
      <c r="Q52" s="15">
        <v>17236517</v>
      </c>
      <c r="R52" s="15"/>
      <c r="S52" s="15">
        <v>120</v>
      </c>
      <c r="T52" s="15">
        <v>0</v>
      </c>
      <c r="U52" s="15">
        <v>0</v>
      </c>
      <c r="V52" s="15">
        <v>20140445</v>
      </c>
      <c r="W52" s="15">
        <v>4980011</v>
      </c>
      <c r="X52" s="15"/>
      <c r="Y52" s="2"/>
      <c r="Z52" s="2"/>
      <c r="AA52" s="2"/>
      <c r="AB52" s="15">
        <v>6436890</v>
      </c>
      <c r="AC52" s="15"/>
      <c r="AD52" s="15">
        <v>12680</v>
      </c>
      <c r="AE52" s="18">
        <v>674172</v>
      </c>
      <c r="AF52" s="18">
        <f t="shared" si="0"/>
        <v>128628644</v>
      </c>
    </row>
    <row r="53" spans="1:32" s="16" customFormat="1" x14ac:dyDescent="0.15">
      <c r="A53" s="14">
        <v>38595</v>
      </c>
      <c r="B53" s="15">
        <v>70405824</v>
      </c>
      <c r="C53" s="15">
        <v>19536</v>
      </c>
      <c r="D53" s="15">
        <v>242140</v>
      </c>
      <c r="E53" s="15">
        <v>79636</v>
      </c>
      <c r="F53" s="15"/>
      <c r="G53" s="15">
        <v>396207</v>
      </c>
      <c r="H53" s="15"/>
      <c r="I53" s="15">
        <v>52631</v>
      </c>
      <c r="J53" s="15">
        <v>659399</v>
      </c>
      <c r="K53" s="15">
        <v>9779208</v>
      </c>
      <c r="L53" s="15">
        <v>743976</v>
      </c>
      <c r="N53" s="15"/>
      <c r="Q53" s="15">
        <v>17852664</v>
      </c>
      <c r="R53" s="15"/>
      <c r="S53" s="15">
        <v>72</v>
      </c>
      <c r="T53" s="15">
        <v>0</v>
      </c>
      <c r="U53" s="15">
        <v>0</v>
      </c>
      <c r="V53" s="15">
        <v>22309314</v>
      </c>
      <c r="W53" s="15">
        <v>5022719</v>
      </c>
      <c r="X53" s="15"/>
      <c r="Y53" s="2"/>
      <c r="Z53" s="2"/>
      <c r="AA53" s="2"/>
      <c r="AB53" s="15">
        <v>5298752</v>
      </c>
      <c r="AC53" s="15"/>
      <c r="AD53" s="15">
        <v>8549</v>
      </c>
      <c r="AE53" s="18">
        <v>701892</v>
      </c>
      <c r="AF53" s="18">
        <f t="shared" si="0"/>
        <v>133572519</v>
      </c>
    </row>
    <row r="54" spans="1:32" s="16" customFormat="1" x14ac:dyDescent="0.15">
      <c r="A54" s="14">
        <v>38625</v>
      </c>
      <c r="B54" s="15">
        <v>61721180</v>
      </c>
      <c r="C54" s="15">
        <v>19590</v>
      </c>
      <c r="D54" s="15">
        <v>222422</v>
      </c>
      <c r="E54" s="15">
        <v>72149</v>
      </c>
      <c r="F54" s="15"/>
      <c r="G54" s="15">
        <v>331474</v>
      </c>
      <c r="H54" s="15"/>
      <c r="I54" s="15">
        <v>53675</v>
      </c>
      <c r="J54" s="15">
        <v>583397</v>
      </c>
      <c r="K54" s="15">
        <v>8768994</v>
      </c>
      <c r="L54" s="15">
        <v>692384</v>
      </c>
      <c r="N54" s="15"/>
      <c r="Q54" s="15">
        <v>16229373</v>
      </c>
      <c r="R54" s="15"/>
      <c r="S54" s="15">
        <v>84</v>
      </c>
      <c r="T54" s="15">
        <v>0</v>
      </c>
      <c r="U54" s="15">
        <v>0</v>
      </c>
      <c r="V54" s="15">
        <v>19432674</v>
      </c>
      <c r="W54" s="15">
        <v>4478948</v>
      </c>
      <c r="X54" s="15"/>
      <c r="Y54" s="2"/>
      <c r="Z54" s="2"/>
      <c r="AA54" s="2"/>
      <c r="AB54" s="15">
        <v>5288038</v>
      </c>
      <c r="AC54" s="15"/>
      <c r="AD54" s="15">
        <v>4278</v>
      </c>
      <c r="AE54" s="18">
        <v>584688</v>
      </c>
      <c r="AF54" s="18">
        <f t="shared" si="0"/>
        <v>118483348</v>
      </c>
    </row>
    <row r="55" spans="1:32" s="16" customFormat="1" x14ac:dyDescent="0.15">
      <c r="A55" s="14">
        <v>38656</v>
      </c>
      <c r="B55" s="15">
        <v>53604431</v>
      </c>
      <c r="C55" s="15">
        <v>16563</v>
      </c>
      <c r="D55" s="15">
        <v>211332</v>
      </c>
      <c r="E55" s="15">
        <v>65383</v>
      </c>
      <c r="F55" s="15"/>
      <c r="G55" s="15">
        <v>440919</v>
      </c>
      <c r="H55" s="15"/>
      <c r="I55" s="15">
        <v>49696</v>
      </c>
      <c r="J55" s="15">
        <v>531519</v>
      </c>
      <c r="K55" s="15">
        <v>7499038</v>
      </c>
      <c r="L55" s="15">
        <v>625402</v>
      </c>
      <c r="N55" s="15"/>
      <c r="Q55" s="15">
        <v>14622606</v>
      </c>
      <c r="R55" s="15"/>
      <c r="S55" s="15">
        <v>120</v>
      </c>
      <c r="T55" s="15">
        <v>0</v>
      </c>
      <c r="U55" s="15">
        <v>0</v>
      </c>
      <c r="V55" s="15">
        <v>16261470</v>
      </c>
      <c r="W55" s="15">
        <v>3980751</v>
      </c>
      <c r="X55" s="15"/>
      <c r="Y55" s="2"/>
      <c r="Z55" s="2"/>
      <c r="AA55" s="2"/>
      <c r="AB55" s="15">
        <v>5949583</v>
      </c>
      <c r="AC55" s="15"/>
      <c r="AD55" s="15">
        <v>4457</v>
      </c>
      <c r="AE55" s="18">
        <v>534036</v>
      </c>
      <c r="AF55" s="18">
        <f t="shared" si="0"/>
        <v>104397306</v>
      </c>
    </row>
    <row r="56" spans="1:32" s="16" customFormat="1" x14ac:dyDescent="0.15">
      <c r="A56" s="14">
        <v>38686</v>
      </c>
      <c r="B56" s="15">
        <v>54701847</v>
      </c>
      <c r="C56" s="15">
        <v>19368</v>
      </c>
      <c r="D56" s="15">
        <v>219874</v>
      </c>
      <c r="E56" s="15">
        <v>75241</v>
      </c>
      <c r="F56" s="15"/>
      <c r="G56" s="15">
        <v>529452</v>
      </c>
      <c r="H56" s="15"/>
      <c r="I56" s="15">
        <v>57813</v>
      </c>
      <c r="J56" s="15">
        <v>598450</v>
      </c>
      <c r="K56" s="15">
        <v>7969716</v>
      </c>
      <c r="L56" s="15">
        <v>704124</v>
      </c>
      <c r="N56" s="15"/>
      <c r="Q56" s="15">
        <v>15376680</v>
      </c>
      <c r="R56" s="15"/>
      <c r="S56" s="15">
        <v>48</v>
      </c>
      <c r="T56" s="15">
        <v>0</v>
      </c>
      <c r="U56" s="15">
        <v>0</v>
      </c>
      <c r="V56" s="15">
        <v>17257089</v>
      </c>
      <c r="W56" s="15">
        <v>4409918</v>
      </c>
      <c r="X56" s="15"/>
      <c r="Y56" s="2"/>
      <c r="Z56" s="2"/>
      <c r="AA56" s="2"/>
      <c r="AB56" s="15">
        <v>6639284</v>
      </c>
      <c r="AC56" s="15"/>
      <c r="AD56" s="15">
        <v>4864</v>
      </c>
      <c r="AE56" s="18">
        <v>512040</v>
      </c>
      <c r="AF56" s="18">
        <f t="shared" si="0"/>
        <v>109075808</v>
      </c>
    </row>
    <row r="57" spans="1:32" s="16" customFormat="1" x14ac:dyDescent="0.15">
      <c r="A57" s="14">
        <v>38717</v>
      </c>
      <c r="B57" s="15">
        <v>42151087</v>
      </c>
      <c r="C57" s="15">
        <v>16566</v>
      </c>
      <c r="D57" s="15">
        <v>178048</v>
      </c>
      <c r="E57" s="15">
        <v>60260</v>
      </c>
      <c r="F57" s="15"/>
      <c r="G57" s="15">
        <v>395113</v>
      </c>
      <c r="H57" s="15"/>
      <c r="I57" s="15">
        <v>48345</v>
      </c>
      <c r="J57" s="15">
        <v>463163</v>
      </c>
      <c r="K57" s="15">
        <v>6118996</v>
      </c>
      <c r="L57" s="15">
        <v>570408</v>
      </c>
      <c r="N57" s="15"/>
      <c r="Q57" s="15">
        <v>12825126</v>
      </c>
      <c r="R57" s="15"/>
      <c r="S57" s="15">
        <v>128</v>
      </c>
      <c r="T57" s="15">
        <v>0</v>
      </c>
      <c r="U57" s="15">
        <v>0</v>
      </c>
      <c r="V57" s="15">
        <v>12127912</v>
      </c>
      <c r="W57" s="15">
        <v>3398819</v>
      </c>
      <c r="X57" s="15"/>
      <c r="Y57" s="2"/>
      <c r="Z57" s="2"/>
      <c r="AA57" s="2"/>
      <c r="AB57" s="15">
        <v>5318792</v>
      </c>
      <c r="AC57" s="15"/>
      <c r="AD57" s="15">
        <v>15159</v>
      </c>
      <c r="AE57" s="18">
        <v>412380</v>
      </c>
      <c r="AF57" s="18">
        <f t="shared" si="0"/>
        <v>84100302</v>
      </c>
    </row>
    <row r="58" spans="1:32" s="16" customFormat="1" x14ac:dyDescent="0.15">
      <c r="A58" s="14">
        <v>38748</v>
      </c>
      <c r="B58" s="15">
        <v>53541844</v>
      </c>
      <c r="C58" s="15">
        <v>17918</v>
      </c>
      <c r="D58" s="15">
        <v>215778</v>
      </c>
      <c r="E58" s="15">
        <v>63519</v>
      </c>
      <c r="F58" s="15"/>
      <c r="G58" s="15">
        <v>346019</v>
      </c>
      <c r="H58" s="15"/>
      <c r="I58" s="15">
        <v>55960</v>
      </c>
      <c r="J58" s="15">
        <v>566015</v>
      </c>
      <c r="K58" s="15">
        <v>7625163</v>
      </c>
      <c r="L58" s="15">
        <v>640482</v>
      </c>
      <c r="N58" s="15"/>
      <c r="Q58" s="15">
        <v>14793715</v>
      </c>
      <c r="R58" s="15"/>
      <c r="S58" s="15">
        <v>48</v>
      </c>
      <c r="T58" s="15">
        <v>0</v>
      </c>
      <c r="U58" s="15">
        <v>0</v>
      </c>
      <c r="V58" s="15">
        <v>14422366</v>
      </c>
      <c r="W58" s="15">
        <v>4630137</v>
      </c>
      <c r="X58" s="15"/>
      <c r="Y58" s="2"/>
      <c r="Z58" s="2"/>
      <c r="AA58" s="2"/>
      <c r="AB58" s="15">
        <v>5595649</v>
      </c>
      <c r="AC58" s="15"/>
      <c r="AD58" s="15">
        <v>4223</v>
      </c>
      <c r="AE58" s="18">
        <v>553644</v>
      </c>
      <c r="AF58" s="18">
        <f t="shared" si="0"/>
        <v>103072480</v>
      </c>
    </row>
    <row r="59" spans="1:32" s="16" customFormat="1" x14ac:dyDescent="0.15">
      <c r="A59" s="14">
        <v>38776</v>
      </c>
      <c r="B59" s="15">
        <v>41516303</v>
      </c>
      <c r="C59" s="15">
        <v>14856</v>
      </c>
      <c r="D59" s="15">
        <v>231981</v>
      </c>
      <c r="E59" s="15">
        <v>57684</v>
      </c>
      <c r="F59" s="15"/>
      <c r="G59" s="15">
        <v>317454</v>
      </c>
      <c r="H59" s="15"/>
      <c r="I59" s="15">
        <v>43800</v>
      </c>
      <c r="J59" s="15">
        <v>468277</v>
      </c>
      <c r="K59" s="15">
        <v>5972767</v>
      </c>
      <c r="L59" s="15">
        <v>513006</v>
      </c>
      <c r="N59" s="15"/>
      <c r="Q59" s="15">
        <v>12664893</v>
      </c>
      <c r="R59" s="15"/>
      <c r="S59" s="15">
        <v>48</v>
      </c>
      <c r="T59" s="15">
        <v>0</v>
      </c>
      <c r="U59" s="15">
        <v>0</v>
      </c>
      <c r="V59" s="15">
        <v>12129447</v>
      </c>
      <c r="W59" s="15">
        <v>3596181</v>
      </c>
      <c r="X59" s="15"/>
      <c r="Y59" s="2"/>
      <c r="Z59" s="2"/>
      <c r="AA59" s="2"/>
      <c r="AB59" s="15">
        <v>5085788</v>
      </c>
      <c r="AC59" s="15"/>
      <c r="AD59" s="15">
        <v>1872</v>
      </c>
      <c r="AE59" s="18">
        <v>386400</v>
      </c>
      <c r="AF59" s="18">
        <f t="shared" si="0"/>
        <v>83000757</v>
      </c>
    </row>
    <row r="60" spans="1:32" s="16" customFormat="1" x14ac:dyDescent="0.15">
      <c r="A60" s="14">
        <v>38807</v>
      </c>
      <c r="B60" s="15">
        <v>50673839</v>
      </c>
      <c r="C60" s="15">
        <v>20544</v>
      </c>
      <c r="D60" s="15">
        <v>275664</v>
      </c>
      <c r="E60" s="15">
        <v>69924</v>
      </c>
      <c r="F60" s="15"/>
      <c r="G60" s="15">
        <v>401969</v>
      </c>
      <c r="H60" s="15"/>
      <c r="I60" s="15">
        <v>51098</v>
      </c>
      <c r="J60" s="15">
        <v>637171</v>
      </c>
      <c r="K60" s="15">
        <v>7658986</v>
      </c>
      <c r="L60" s="15">
        <v>662400</v>
      </c>
      <c r="N60" s="15"/>
      <c r="Q60" s="15">
        <v>14752138</v>
      </c>
      <c r="R60" s="15"/>
      <c r="S60" s="15">
        <v>72</v>
      </c>
      <c r="T60" s="15">
        <v>0</v>
      </c>
      <c r="U60" s="15">
        <v>0</v>
      </c>
      <c r="V60" s="15">
        <v>16598032</v>
      </c>
      <c r="W60" s="15">
        <v>4548444</v>
      </c>
      <c r="X60" s="15"/>
      <c r="Y60" s="2"/>
      <c r="Z60" s="2"/>
      <c r="AA60" s="2"/>
      <c r="AB60" s="15">
        <v>7030843</v>
      </c>
      <c r="AC60" s="15"/>
      <c r="AD60" s="15">
        <v>1274</v>
      </c>
      <c r="AE60" s="18">
        <v>416064</v>
      </c>
      <c r="AF60" s="18">
        <f t="shared" si="0"/>
        <v>103798462</v>
      </c>
    </row>
    <row r="61" spans="1:32" s="16" customFormat="1" x14ac:dyDescent="0.15">
      <c r="A61" s="14">
        <v>38837</v>
      </c>
      <c r="B61" s="15">
        <v>64634860</v>
      </c>
      <c r="C61" s="15">
        <v>21681</v>
      </c>
      <c r="D61" s="15">
        <v>342708</v>
      </c>
      <c r="E61" s="15">
        <v>79932</v>
      </c>
      <c r="F61" s="15"/>
      <c r="G61" s="15">
        <v>417382</v>
      </c>
      <c r="H61" s="15"/>
      <c r="I61" s="15">
        <v>59901</v>
      </c>
      <c r="J61" s="15">
        <v>753105</v>
      </c>
      <c r="K61" s="15">
        <v>8861930</v>
      </c>
      <c r="L61" s="15">
        <v>717149</v>
      </c>
      <c r="N61" s="15"/>
      <c r="Q61" s="15">
        <v>17515438</v>
      </c>
      <c r="R61" s="15"/>
      <c r="S61" s="15"/>
      <c r="T61" s="15">
        <v>0</v>
      </c>
      <c r="U61" s="15">
        <v>0</v>
      </c>
      <c r="V61" s="15">
        <v>21050365</v>
      </c>
      <c r="W61" s="15">
        <v>5604979</v>
      </c>
      <c r="X61" s="15"/>
      <c r="Y61" s="2"/>
      <c r="Z61" s="2"/>
      <c r="AA61" s="2"/>
      <c r="AB61" s="15">
        <v>7736617</v>
      </c>
      <c r="AC61" s="15"/>
      <c r="AD61" s="15">
        <v>4154</v>
      </c>
      <c r="AE61" s="18">
        <v>554004</v>
      </c>
      <c r="AF61" s="18">
        <f t="shared" si="0"/>
        <v>128354205</v>
      </c>
    </row>
    <row r="62" spans="1:32" s="16" customFormat="1" x14ac:dyDescent="0.15">
      <c r="A62" s="14">
        <v>38868</v>
      </c>
      <c r="B62" s="15">
        <v>69527060</v>
      </c>
      <c r="C62" s="15">
        <v>21757</v>
      </c>
      <c r="D62" s="15">
        <v>351124</v>
      </c>
      <c r="E62" s="15">
        <v>80522</v>
      </c>
      <c r="F62" s="15"/>
      <c r="G62" s="15">
        <v>466602</v>
      </c>
      <c r="H62" s="15"/>
      <c r="I62" s="15">
        <v>60092</v>
      </c>
      <c r="J62" s="15">
        <v>739847</v>
      </c>
      <c r="K62" s="15">
        <v>9180948</v>
      </c>
      <c r="L62" s="15">
        <v>700433</v>
      </c>
      <c r="N62" s="15"/>
      <c r="Q62" s="15">
        <v>19607062</v>
      </c>
      <c r="R62" s="15"/>
      <c r="S62" s="15">
        <v>108</v>
      </c>
      <c r="T62" s="15">
        <v>0</v>
      </c>
      <c r="U62" s="15">
        <v>0</v>
      </c>
      <c r="V62" s="15">
        <v>22810059</v>
      </c>
      <c r="W62" s="15">
        <v>5486315</v>
      </c>
      <c r="X62" s="15"/>
      <c r="Y62" s="2"/>
      <c r="Z62" s="2"/>
      <c r="AA62" s="2"/>
      <c r="AB62" s="15">
        <v>7869150</v>
      </c>
      <c r="AC62" s="15"/>
      <c r="AD62" s="15">
        <v>2515</v>
      </c>
      <c r="AE62" s="18">
        <v>631896</v>
      </c>
      <c r="AF62" s="18">
        <f t="shared" si="0"/>
        <v>137535490</v>
      </c>
    </row>
    <row r="63" spans="1:32" s="16" customFormat="1" x14ac:dyDescent="0.15">
      <c r="A63" s="14">
        <v>38898</v>
      </c>
      <c r="B63" s="15">
        <v>68102020</v>
      </c>
      <c r="C63" s="15">
        <v>21024</v>
      </c>
      <c r="D63" s="15">
        <v>334097</v>
      </c>
      <c r="E63" s="15">
        <v>74648</v>
      </c>
      <c r="F63" s="15"/>
      <c r="G63" s="15">
        <v>427851</v>
      </c>
      <c r="H63" s="15"/>
      <c r="I63" s="15">
        <v>59100</v>
      </c>
      <c r="J63" s="15">
        <v>671231</v>
      </c>
      <c r="K63" s="15">
        <v>9010811</v>
      </c>
      <c r="L63" s="15">
        <v>664885</v>
      </c>
      <c r="N63" s="15"/>
      <c r="Q63" s="15">
        <v>19640179</v>
      </c>
      <c r="R63" s="15"/>
      <c r="S63" s="15">
        <v>121</v>
      </c>
      <c r="T63" s="15">
        <v>0</v>
      </c>
      <c r="U63" s="15">
        <v>0</v>
      </c>
      <c r="V63" s="15">
        <v>23330091</v>
      </c>
      <c r="W63" s="15">
        <v>5006055</v>
      </c>
      <c r="X63" s="15"/>
      <c r="Y63" s="2"/>
      <c r="Z63" s="2"/>
      <c r="AA63" s="2"/>
      <c r="AB63" s="15">
        <v>7283213</v>
      </c>
      <c r="AC63" s="15"/>
      <c r="AD63" s="15">
        <v>2065</v>
      </c>
      <c r="AE63" s="18">
        <v>658428</v>
      </c>
      <c r="AF63" s="18">
        <f t="shared" si="0"/>
        <v>135285819</v>
      </c>
    </row>
    <row r="64" spans="1:32" s="16" customFormat="1" x14ac:dyDescent="0.15">
      <c r="A64" s="14">
        <v>38929</v>
      </c>
      <c r="B64" s="15">
        <v>73786000</v>
      </c>
      <c r="C64" s="15">
        <v>22224</v>
      </c>
      <c r="D64" s="15">
        <v>347245</v>
      </c>
      <c r="E64" s="15">
        <v>71597</v>
      </c>
      <c r="F64" s="15"/>
      <c r="G64" s="15">
        <v>499997</v>
      </c>
      <c r="H64" s="15"/>
      <c r="I64" s="15">
        <v>55311</v>
      </c>
      <c r="J64" s="15">
        <v>739559</v>
      </c>
      <c r="K64" s="15">
        <v>10442541</v>
      </c>
      <c r="L64" s="15">
        <v>694796</v>
      </c>
      <c r="N64" s="15"/>
      <c r="Q64" s="15">
        <v>19839331</v>
      </c>
      <c r="R64" s="15"/>
      <c r="S64" s="15">
        <v>72</v>
      </c>
      <c r="T64" s="15">
        <v>0</v>
      </c>
      <c r="U64" s="15">
        <v>0</v>
      </c>
      <c r="V64" s="15">
        <v>29141039</v>
      </c>
      <c r="W64" s="15">
        <v>5330350</v>
      </c>
      <c r="X64" s="15"/>
      <c r="Y64" s="2"/>
      <c r="Z64" s="2"/>
      <c r="AA64" s="2"/>
      <c r="AB64" s="15">
        <v>6772911</v>
      </c>
      <c r="AC64" s="15"/>
      <c r="AD64" s="15">
        <v>2629</v>
      </c>
      <c r="AE64" s="18">
        <v>624804</v>
      </c>
      <c r="AF64" s="18">
        <f t="shared" si="0"/>
        <v>148370406</v>
      </c>
    </row>
    <row r="65" spans="1:32" s="16" customFormat="1" x14ac:dyDescent="0.15">
      <c r="A65" s="14">
        <v>38960</v>
      </c>
      <c r="B65" s="15">
        <v>74678755</v>
      </c>
      <c r="C65" s="15">
        <v>21408</v>
      </c>
      <c r="D65" s="15">
        <v>304821</v>
      </c>
      <c r="E65" s="15">
        <v>67740</v>
      </c>
      <c r="F65" s="15"/>
      <c r="G65" s="15">
        <v>333658</v>
      </c>
      <c r="H65" s="15"/>
      <c r="I65" s="15">
        <v>49774</v>
      </c>
      <c r="J65" s="15">
        <v>653616</v>
      </c>
      <c r="K65" s="15">
        <v>9709785</v>
      </c>
      <c r="L65" s="15">
        <v>647865</v>
      </c>
      <c r="N65" s="15"/>
      <c r="Q65" s="15">
        <v>20639444</v>
      </c>
      <c r="R65" s="15"/>
      <c r="S65" s="15">
        <v>36</v>
      </c>
      <c r="T65" s="15">
        <v>0</v>
      </c>
      <c r="U65" s="15">
        <v>0</v>
      </c>
      <c r="V65" s="15">
        <v>27804324</v>
      </c>
      <c r="W65" s="15">
        <v>4792939</v>
      </c>
      <c r="X65" s="15"/>
      <c r="Y65" s="2"/>
      <c r="Z65" s="2"/>
      <c r="AA65" s="2"/>
      <c r="AB65" s="15">
        <v>4931878</v>
      </c>
      <c r="AC65" s="15"/>
      <c r="AD65" s="15">
        <v>6768</v>
      </c>
      <c r="AE65" s="18">
        <v>650544</v>
      </c>
      <c r="AF65" s="18">
        <f t="shared" si="0"/>
        <v>145293355</v>
      </c>
    </row>
    <row r="66" spans="1:32" s="16" customFormat="1" x14ac:dyDescent="0.15">
      <c r="A66" s="14">
        <v>38990</v>
      </c>
      <c r="B66" s="15">
        <v>64798394</v>
      </c>
      <c r="C66" s="15">
        <v>20016</v>
      </c>
      <c r="D66" s="15">
        <v>281450</v>
      </c>
      <c r="E66" s="15">
        <v>66060</v>
      </c>
      <c r="F66" s="15"/>
      <c r="G66" s="15">
        <v>387335</v>
      </c>
      <c r="H66" s="15"/>
      <c r="I66" s="15">
        <v>49174</v>
      </c>
      <c r="J66" s="15">
        <v>638163</v>
      </c>
      <c r="K66" s="15">
        <v>9262084</v>
      </c>
      <c r="L66" s="15">
        <v>636876</v>
      </c>
      <c r="N66" s="15"/>
      <c r="Q66" s="15">
        <v>17836064</v>
      </c>
      <c r="R66" s="15"/>
      <c r="S66" s="15">
        <v>12</v>
      </c>
      <c r="T66" s="15">
        <v>0</v>
      </c>
      <c r="U66" s="15">
        <v>0</v>
      </c>
      <c r="V66" s="15">
        <v>25703673</v>
      </c>
      <c r="W66" s="15">
        <v>4458447</v>
      </c>
      <c r="X66" s="15"/>
      <c r="Y66" s="2"/>
      <c r="Z66" s="2"/>
      <c r="AA66" s="2"/>
      <c r="AB66" s="15">
        <v>5181151</v>
      </c>
      <c r="AC66" s="15"/>
      <c r="AD66" s="15">
        <v>3098</v>
      </c>
      <c r="AE66" s="18">
        <v>527880</v>
      </c>
      <c r="AF66" s="18">
        <f t="shared" si="0"/>
        <v>129849877</v>
      </c>
    </row>
    <row r="67" spans="1:32" s="16" customFormat="1" x14ac:dyDescent="0.15">
      <c r="A67" s="14">
        <v>39021</v>
      </c>
      <c r="B67" s="15">
        <v>57009968</v>
      </c>
      <c r="C67" s="15">
        <v>18516</v>
      </c>
      <c r="D67" s="15">
        <v>237429</v>
      </c>
      <c r="E67" s="15">
        <v>65988</v>
      </c>
      <c r="F67" s="15"/>
      <c r="G67" s="15">
        <v>424345</v>
      </c>
      <c r="H67" s="15"/>
      <c r="I67" s="15">
        <v>48880</v>
      </c>
      <c r="J67" s="15">
        <v>572457</v>
      </c>
      <c r="K67" s="15">
        <v>7847596</v>
      </c>
      <c r="L67" s="15">
        <v>574512</v>
      </c>
      <c r="N67" s="15"/>
      <c r="Q67" s="15">
        <v>17333083</v>
      </c>
      <c r="R67" s="15"/>
      <c r="S67" s="15">
        <v>36</v>
      </c>
      <c r="T67" s="15">
        <v>0</v>
      </c>
      <c r="U67" s="15">
        <v>0</v>
      </c>
      <c r="V67" s="15">
        <v>20764004</v>
      </c>
      <c r="W67" s="15">
        <v>3815644</v>
      </c>
      <c r="X67" s="15"/>
      <c r="Y67" s="2"/>
      <c r="Z67" s="2"/>
      <c r="AA67" s="2"/>
      <c r="AB67" s="15">
        <v>5500858</v>
      </c>
      <c r="AC67" s="15"/>
      <c r="AD67" s="15">
        <v>4253</v>
      </c>
      <c r="AE67" s="18">
        <v>475680</v>
      </c>
      <c r="AF67" s="18">
        <f t="shared" si="0"/>
        <v>114693249</v>
      </c>
    </row>
    <row r="68" spans="1:32" s="16" customFormat="1" x14ac:dyDescent="0.15">
      <c r="A68" s="14">
        <v>39051</v>
      </c>
      <c r="B68" s="15">
        <v>47768686</v>
      </c>
      <c r="C68" s="15">
        <v>26448</v>
      </c>
      <c r="D68" s="15">
        <v>249048</v>
      </c>
      <c r="E68" s="15">
        <v>63888</v>
      </c>
      <c r="F68" s="15"/>
      <c r="G68" s="15">
        <v>524535</v>
      </c>
      <c r="H68" s="15"/>
      <c r="I68" s="15">
        <v>51780</v>
      </c>
      <c r="J68" s="15">
        <v>554045</v>
      </c>
      <c r="K68" s="15">
        <v>7186782</v>
      </c>
      <c r="L68" s="15">
        <v>571311</v>
      </c>
      <c r="N68" s="15"/>
      <c r="Q68" s="15">
        <v>15102836</v>
      </c>
      <c r="R68" s="15"/>
      <c r="S68" s="15">
        <v>12</v>
      </c>
      <c r="T68" s="15">
        <v>0</v>
      </c>
      <c r="U68" s="15">
        <v>0</v>
      </c>
      <c r="V68" s="15">
        <v>18135819</v>
      </c>
      <c r="W68" s="15">
        <v>3645351</v>
      </c>
      <c r="X68" s="15"/>
      <c r="Y68" s="2"/>
      <c r="Z68" s="2"/>
      <c r="AA68" s="2"/>
      <c r="AB68" s="15">
        <v>5636185</v>
      </c>
      <c r="AC68" s="15"/>
      <c r="AD68" s="15">
        <v>568</v>
      </c>
      <c r="AE68" s="18">
        <v>374592</v>
      </c>
      <c r="AF68" s="18">
        <f t="shared" si="0"/>
        <v>99891886</v>
      </c>
    </row>
    <row r="69" spans="1:32" s="16" customFormat="1" x14ac:dyDescent="0.15">
      <c r="A69" s="14">
        <v>39082</v>
      </c>
      <c r="B69" s="15">
        <v>43843716</v>
      </c>
      <c r="C69" s="15">
        <v>18144</v>
      </c>
      <c r="D69" s="15">
        <v>222605</v>
      </c>
      <c r="E69" s="15">
        <v>60768</v>
      </c>
      <c r="F69" s="15"/>
      <c r="G69" s="15">
        <v>548847</v>
      </c>
      <c r="H69" s="15"/>
      <c r="I69" s="15">
        <v>42550</v>
      </c>
      <c r="J69" s="15">
        <v>542438</v>
      </c>
      <c r="K69" s="15">
        <v>6807935</v>
      </c>
      <c r="L69" s="15">
        <v>541431</v>
      </c>
      <c r="N69" s="15"/>
      <c r="Q69" s="15">
        <v>14305764</v>
      </c>
      <c r="R69" s="15"/>
      <c r="S69" s="15">
        <v>1</v>
      </c>
      <c r="T69" s="15">
        <v>0</v>
      </c>
      <c r="U69" s="15">
        <v>0</v>
      </c>
      <c r="V69" s="15">
        <v>15498629</v>
      </c>
      <c r="W69" s="15">
        <v>3445643</v>
      </c>
      <c r="X69" s="15"/>
      <c r="Y69" s="2"/>
      <c r="Z69" s="2"/>
      <c r="AA69" s="2"/>
      <c r="AB69" s="15">
        <v>5195114</v>
      </c>
      <c r="AC69" s="15"/>
      <c r="AD69" s="15">
        <v>2414</v>
      </c>
      <c r="AE69" s="18">
        <v>327024</v>
      </c>
      <c r="AF69" s="18">
        <f t="shared" si="0"/>
        <v>91403023</v>
      </c>
    </row>
    <row r="70" spans="1:32" s="16" customFormat="1" x14ac:dyDescent="0.15">
      <c r="A70" s="14">
        <v>39113</v>
      </c>
      <c r="B70" s="15">
        <v>57739097</v>
      </c>
      <c r="C70" s="15">
        <v>23292</v>
      </c>
      <c r="D70" s="15">
        <v>300694</v>
      </c>
      <c r="E70" s="15">
        <v>63756</v>
      </c>
      <c r="F70" s="15"/>
      <c r="G70" s="15">
        <v>544938</v>
      </c>
      <c r="H70" s="15"/>
      <c r="I70" s="15">
        <v>63911</v>
      </c>
      <c r="J70" s="15">
        <v>706458</v>
      </c>
      <c r="K70" s="15">
        <v>8731809</v>
      </c>
      <c r="L70" s="15">
        <v>685112</v>
      </c>
      <c r="N70" s="15"/>
      <c r="Q70" s="15">
        <v>17283316</v>
      </c>
      <c r="R70" s="15"/>
      <c r="S70" s="15">
        <v>24</v>
      </c>
      <c r="T70" s="15">
        <v>0</v>
      </c>
      <c r="U70" s="15">
        <v>0</v>
      </c>
      <c r="V70" s="15">
        <v>19144151</v>
      </c>
      <c r="W70" s="15">
        <v>4912817</v>
      </c>
      <c r="X70" s="15"/>
      <c r="Y70" s="2"/>
      <c r="Z70" s="2"/>
      <c r="AA70" s="2"/>
      <c r="AB70" s="15">
        <v>5813007</v>
      </c>
      <c r="AC70" s="15"/>
      <c r="AD70" s="15">
        <v>2895</v>
      </c>
      <c r="AE70" s="18">
        <v>483012</v>
      </c>
      <c r="AF70" s="18">
        <f t="shared" si="0"/>
        <v>116498289</v>
      </c>
    </row>
    <row r="71" spans="1:32" s="16" customFormat="1" x14ac:dyDescent="0.15">
      <c r="A71" s="14">
        <v>39141</v>
      </c>
      <c r="B71" s="15">
        <v>41861442</v>
      </c>
      <c r="C71" s="15">
        <v>18585</v>
      </c>
      <c r="D71" s="15">
        <v>208384</v>
      </c>
      <c r="E71" s="15">
        <v>55308</v>
      </c>
      <c r="F71" s="15"/>
      <c r="G71" s="15">
        <v>493106</v>
      </c>
      <c r="H71" s="15"/>
      <c r="I71" s="15">
        <v>41676</v>
      </c>
      <c r="J71" s="15">
        <v>534969</v>
      </c>
      <c r="K71" s="15">
        <v>6174525</v>
      </c>
      <c r="L71" s="15">
        <v>507117</v>
      </c>
      <c r="N71" s="15"/>
      <c r="Q71" s="15">
        <v>13560213</v>
      </c>
      <c r="R71" s="15"/>
      <c r="S71" s="15"/>
      <c r="T71" s="15">
        <v>0</v>
      </c>
      <c r="U71" s="15">
        <v>0</v>
      </c>
      <c r="V71" s="15">
        <v>14505119</v>
      </c>
      <c r="W71" s="15">
        <v>3500836</v>
      </c>
      <c r="X71" s="15"/>
      <c r="Y71" s="2"/>
      <c r="Z71" s="2"/>
      <c r="AA71" s="2"/>
      <c r="AB71" s="15">
        <v>4988404</v>
      </c>
      <c r="AC71" s="15"/>
      <c r="AD71" s="15">
        <v>3305</v>
      </c>
      <c r="AE71" s="18">
        <v>314808</v>
      </c>
      <c r="AF71" s="18">
        <f t="shared" si="0"/>
        <v>86767797</v>
      </c>
    </row>
    <row r="72" spans="1:32" s="16" customFormat="1" x14ac:dyDescent="0.15">
      <c r="A72" s="14">
        <v>39172</v>
      </c>
      <c r="B72" s="15">
        <v>60088367</v>
      </c>
      <c r="C72" s="15">
        <v>25032</v>
      </c>
      <c r="D72" s="15">
        <v>304279</v>
      </c>
      <c r="E72" s="15">
        <v>71508</v>
      </c>
      <c r="F72" s="15"/>
      <c r="G72" s="15">
        <v>707561</v>
      </c>
      <c r="H72" s="15"/>
      <c r="I72" s="15">
        <v>53292</v>
      </c>
      <c r="J72" s="15">
        <v>767430</v>
      </c>
      <c r="K72" s="15">
        <v>8654654</v>
      </c>
      <c r="L72" s="15">
        <v>686638</v>
      </c>
      <c r="N72" s="15"/>
      <c r="Q72" s="15">
        <v>17949890</v>
      </c>
      <c r="R72" s="15"/>
      <c r="S72" s="15">
        <v>12</v>
      </c>
      <c r="T72" s="15">
        <v>0</v>
      </c>
      <c r="U72" s="15">
        <v>0</v>
      </c>
      <c r="V72" s="15">
        <v>22113867</v>
      </c>
      <c r="W72" s="15">
        <v>5041554</v>
      </c>
      <c r="X72" s="15"/>
      <c r="Y72" s="2"/>
      <c r="Z72" s="2"/>
      <c r="AA72" s="2"/>
      <c r="AB72" s="15">
        <v>7229998</v>
      </c>
      <c r="AC72" s="15"/>
      <c r="AD72" s="15">
        <v>5148</v>
      </c>
      <c r="AE72" s="18">
        <v>436452</v>
      </c>
      <c r="AF72" s="18">
        <f t="shared" si="0"/>
        <v>124135682</v>
      </c>
    </row>
    <row r="73" spans="1:32" s="16" customFormat="1" x14ac:dyDescent="0.15">
      <c r="A73" s="14">
        <v>39202</v>
      </c>
      <c r="B73" s="15">
        <v>62366590</v>
      </c>
      <c r="C73" s="15">
        <v>23844</v>
      </c>
      <c r="D73" s="15">
        <v>283821</v>
      </c>
      <c r="E73" s="15">
        <v>70236</v>
      </c>
      <c r="F73" s="15"/>
      <c r="G73" s="15">
        <v>608607</v>
      </c>
      <c r="H73" s="15"/>
      <c r="I73" s="15">
        <v>48566</v>
      </c>
      <c r="J73" s="15">
        <v>761591</v>
      </c>
      <c r="K73" s="15">
        <v>8783958</v>
      </c>
      <c r="L73" s="15">
        <v>679280</v>
      </c>
      <c r="N73" s="15"/>
      <c r="Q73" s="15">
        <v>18143706</v>
      </c>
      <c r="R73" s="15"/>
      <c r="S73" s="15"/>
      <c r="T73" s="15">
        <v>0</v>
      </c>
      <c r="U73" s="15">
        <v>0</v>
      </c>
      <c r="V73" s="15">
        <v>23332835</v>
      </c>
      <c r="W73" s="15">
        <v>5068175</v>
      </c>
      <c r="X73" s="15"/>
      <c r="Y73" s="2"/>
      <c r="Z73" s="2"/>
      <c r="AA73" s="2"/>
      <c r="AB73" s="15">
        <v>6877851</v>
      </c>
      <c r="AC73" s="15"/>
      <c r="AD73" s="15">
        <v>7080</v>
      </c>
      <c r="AE73" s="18">
        <v>523356</v>
      </c>
      <c r="AF73" s="18">
        <f t="shared" si="0"/>
        <v>127579496</v>
      </c>
    </row>
    <row r="74" spans="1:32" s="16" customFormat="1" x14ac:dyDescent="0.15">
      <c r="A74" s="14">
        <v>39233</v>
      </c>
      <c r="B74" s="15">
        <v>77048454</v>
      </c>
      <c r="C74" s="15">
        <v>25836</v>
      </c>
      <c r="D74" s="15">
        <v>394932</v>
      </c>
      <c r="E74" s="15">
        <v>83304</v>
      </c>
      <c r="F74" s="15"/>
      <c r="G74" s="15">
        <v>916465</v>
      </c>
      <c r="H74" s="15"/>
      <c r="I74" s="15">
        <v>68052</v>
      </c>
      <c r="J74" s="15">
        <v>891569</v>
      </c>
      <c r="K74" s="15">
        <v>10473551</v>
      </c>
      <c r="L74" s="15">
        <v>778601</v>
      </c>
      <c r="N74" s="15"/>
      <c r="Q74" s="15">
        <v>21620217</v>
      </c>
      <c r="R74" s="15"/>
      <c r="S74" s="15">
        <v>12</v>
      </c>
      <c r="T74" s="15">
        <v>0</v>
      </c>
      <c r="U74" s="15">
        <v>0</v>
      </c>
      <c r="V74" s="15">
        <v>29259357</v>
      </c>
      <c r="W74" s="15">
        <v>5966377</v>
      </c>
      <c r="X74" s="15"/>
      <c r="Y74" s="2"/>
      <c r="Z74" s="2"/>
      <c r="AA74" s="2"/>
      <c r="AB74" s="15">
        <v>8387517</v>
      </c>
      <c r="AC74" s="15"/>
      <c r="AD74" s="15">
        <v>6684</v>
      </c>
      <c r="AE74" s="18">
        <v>510672</v>
      </c>
      <c r="AF74" s="18">
        <f t="shared" ref="AF74:AF137" si="1">SUM(B74:C74,D74,E74,G74,I74,J74,K74:L74,N74,Q74,S74,T74:U74,V74,W74,Y74,AB74,AD74:AE74)</f>
        <v>156431600</v>
      </c>
    </row>
    <row r="75" spans="1:32" s="16" customFormat="1" x14ac:dyDescent="0.15">
      <c r="A75" s="14">
        <v>39263</v>
      </c>
      <c r="B75" s="15">
        <v>69054413</v>
      </c>
      <c r="C75" s="15">
        <v>22158</v>
      </c>
      <c r="D75" s="15">
        <v>325110</v>
      </c>
      <c r="E75" s="15">
        <v>62376</v>
      </c>
      <c r="F75" s="15"/>
      <c r="G75" s="15">
        <v>748071</v>
      </c>
      <c r="H75" s="15"/>
      <c r="I75" s="15">
        <v>46247</v>
      </c>
      <c r="J75" s="15">
        <v>720077</v>
      </c>
      <c r="K75" s="15">
        <v>9043467</v>
      </c>
      <c r="L75" s="15">
        <v>635575</v>
      </c>
      <c r="N75" s="15"/>
      <c r="Q75" s="15">
        <v>19919936</v>
      </c>
      <c r="R75" s="15"/>
      <c r="S75" s="15"/>
      <c r="T75" s="15">
        <v>0</v>
      </c>
      <c r="U75" s="15">
        <v>0</v>
      </c>
      <c r="V75" s="15">
        <v>26785934</v>
      </c>
      <c r="W75" s="15">
        <v>4753235</v>
      </c>
      <c r="X75" s="15"/>
      <c r="Y75" s="2"/>
      <c r="Z75" s="2"/>
      <c r="AA75" s="2"/>
      <c r="AB75" s="15">
        <v>6867846</v>
      </c>
      <c r="AC75" s="15"/>
      <c r="AD75" s="15">
        <v>2693</v>
      </c>
      <c r="AE75" s="18">
        <v>553092</v>
      </c>
      <c r="AF75" s="18">
        <f t="shared" si="1"/>
        <v>139540230</v>
      </c>
    </row>
    <row r="76" spans="1:32" s="16" customFormat="1" x14ac:dyDescent="0.15">
      <c r="A76" s="14">
        <v>39294</v>
      </c>
      <c r="B76" s="15">
        <v>80002227</v>
      </c>
      <c r="C76" s="15">
        <v>26917</v>
      </c>
      <c r="D76" s="15">
        <v>383937</v>
      </c>
      <c r="E76" s="15">
        <v>72834</v>
      </c>
      <c r="F76" s="15"/>
      <c r="G76" s="15">
        <v>783256</v>
      </c>
      <c r="H76" s="15"/>
      <c r="I76" s="15">
        <v>50280</v>
      </c>
      <c r="J76" s="15">
        <v>825229</v>
      </c>
      <c r="K76" s="15">
        <v>11293177</v>
      </c>
      <c r="L76" s="15">
        <v>738571</v>
      </c>
      <c r="N76" s="15"/>
      <c r="Q76" s="15">
        <v>22166439</v>
      </c>
      <c r="R76" s="15"/>
      <c r="S76" s="15"/>
      <c r="T76" s="15">
        <v>0</v>
      </c>
      <c r="U76" s="15">
        <v>0</v>
      </c>
      <c r="V76" s="15">
        <v>35077053</v>
      </c>
      <c r="W76" s="15">
        <v>5478701</v>
      </c>
      <c r="X76" s="15"/>
      <c r="Y76" s="2"/>
      <c r="Z76" s="2"/>
      <c r="AA76" s="2"/>
      <c r="AB76" s="15">
        <v>6964161</v>
      </c>
      <c r="AC76" s="15"/>
      <c r="AD76" s="15">
        <v>8872</v>
      </c>
      <c r="AE76" s="18">
        <v>619152</v>
      </c>
      <c r="AF76" s="18">
        <f t="shared" si="1"/>
        <v>164490806</v>
      </c>
    </row>
    <row r="77" spans="1:32" s="16" customFormat="1" x14ac:dyDescent="0.15">
      <c r="A77" s="14">
        <v>39325</v>
      </c>
      <c r="B77" s="15">
        <v>76664191</v>
      </c>
      <c r="C77" s="15">
        <v>25007</v>
      </c>
      <c r="D77" s="15">
        <v>356587</v>
      </c>
      <c r="E77" s="15">
        <v>60999</v>
      </c>
      <c r="F77" s="15"/>
      <c r="G77" s="15">
        <v>578171</v>
      </c>
      <c r="H77" s="15"/>
      <c r="I77" s="15">
        <v>46951</v>
      </c>
      <c r="J77" s="15">
        <v>699658</v>
      </c>
      <c r="K77" s="15">
        <v>10343370</v>
      </c>
      <c r="L77" s="15">
        <v>660446</v>
      </c>
      <c r="N77" s="15"/>
      <c r="Q77" s="15">
        <v>21417322</v>
      </c>
      <c r="R77" s="15"/>
      <c r="S77" s="15">
        <v>24</v>
      </c>
      <c r="T77" s="15">
        <v>0</v>
      </c>
      <c r="U77" s="15">
        <v>0</v>
      </c>
      <c r="V77" s="15">
        <v>33242017</v>
      </c>
      <c r="W77" s="15">
        <v>4879953</v>
      </c>
      <c r="X77" s="15"/>
      <c r="Y77" s="2"/>
      <c r="Z77" s="2"/>
      <c r="AA77" s="2"/>
      <c r="AB77" s="15">
        <v>5055833</v>
      </c>
      <c r="AC77" s="15"/>
      <c r="AD77" s="15">
        <v>4829</v>
      </c>
      <c r="AE77" s="18">
        <v>627276</v>
      </c>
      <c r="AF77" s="18">
        <f t="shared" si="1"/>
        <v>154662634</v>
      </c>
    </row>
    <row r="78" spans="1:32" s="16" customFormat="1" x14ac:dyDescent="0.15">
      <c r="A78" s="14">
        <v>39355</v>
      </c>
      <c r="B78" s="15">
        <v>63162483</v>
      </c>
      <c r="C78" s="15">
        <v>23388</v>
      </c>
      <c r="D78" s="15">
        <v>308140</v>
      </c>
      <c r="E78" s="15">
        <v>58532</v>
      </c>
      <c r="F78" s="15"/>
      <c r="G78" s="15">
        <v>568333</v>
      </c>
      <c r="H78" s="15"/>
      <c r="I78" s="15">
        <v>38108</v>
      </c>
      <c r="J78" s="15">
        <v>626270</v>
      </c>
      <c r="K78" s="15">
        <v>9327245</v>
      </c>
      <c r="L78" s="15">
        <v>622291</v>
      </c>
      <c r="N78" s="15"/>
      <c r="Q78" s="15">
        <v>17962181</v>
      </c>
      <c r="R78" s="15"/>
      <c r="S78" s="15">
        <v>12</v>
      </c>
      <c r="T78" s="15">
        <v>0</v>
      </c>
      <c r="U78" s="15">
        <v>0</v>
      </c>
      <c r="V78" s="15">
        <v>27658897</v>
      </c>
      <c r="W78" s="15">
        <v>4221696</v>
      </c>
      <c r="X78" s="15"/>
      <c r="Y78" s="2"/>
      <c r="Z78" s="2"/>
      <c r="AA78" s="2"/>
      <c r="AB78" s="15">
        <v>5137657</v>
      </c>
      <c r="AC78" s="15"/>
      <c r="AD78" s="15">
        <v>6715</v>
      </c>
      <c r="AE78" s="18">
        <v>471984</v>
      </c>
      <c r="AF78" s="18">
        <f t="shared" si="1"/>
        <v>130193932</v>
      </c>
    </row>
    <row r="79" spans="1:32" s="16" customFormat="1" x14ac:dyDescent="0.15">
      <c r="A79" s="14">
        <v>39386</v>
      </c>
      <c r="B79" s="15">
        <v>67419697</v>
      </c>
      <c r="C79" s="15">
        <v>25448</v>
      </c>
      <c r="D79" s="15">
        <v>307729</v>
      </c>
      <c r="E79" s="15">
        <v>69936</v>
      </c>
      <c r="F79" s="15"/>
      <c r="G79" s="15">
        <v>766092</v>
      </c>
      <c r="H79" s="15"/>
      <c r="I79" s="15">
        <v>45669</v>
      </c>
      <c r="J79" s="15">
        <v>690547</v>
      </c>
      <c r="K79" s="15">
        <v>9821484</v>
      </c>
      <c r="L79" s="15">
        <v>679892</v>
      </c>
      <c r="N79" s="15"/>
      <c r="Q79" s="15">
        <v>19519574</v>
      </c>
      <c r="R79" s="15"/>
      <c r="S79" s="15"/>
      <c r="T79" s="15">
        <v>0</v>
      </c>
      <c r="U79" s="15">
        <v>0</v>
      </c>
      <c r="V79" s="15">
        <v>28147322</v>
      </c>
      <c r="W79" s="15">
        <v>4576837</v>
      </c>
      <c r="X79" s="15"/>
      <c r="Y79" s="2"/>
      <c r="Z79" s="2"/>
      <c r="AA79" s="2"/>
      <c r="AB79" s="15">
        <v>6780085</v>
      </c>
      <c r="AC79" s="15"/>
      <c r="AD79" s="15">
        <v>4307</v>
      </c>
      <c r="AE79" s="18">
        <v>489264</v>
      </c>
      <c r="AF79" s="18">
        <f t="shared" si="1"/>
        <v>139343883</v>
      </c>
    </row>
    <row r="80" spans="1:32" s="16" customFormat="1" x14ac:dyDescent="0.15">
      <c r="A80" s="14">
        <v>39416</v>
      </c>
      <c r="B80" s="15">
        <v>52715128</v>
      </c>
      <c r="C80" s="15">
        <v>23376</v>
      </c>
      <c r="D80" s="15">
        <v>272412</v>
      </c>
      <c r="E80" s="15">
        <v>55392</v>
      </c>
      <c r="F80" s="15"/>
      <c r="G80" s="15">
        <v>661000</v>
      </c>
      <c r="H80" s="15"/>
      <c r="I80" s="15">
        <v>42270</v>
      </c>
      <c r="J80" s="15">
        <v>570685</v>
      </c>
      <c r="K80" s="15">
        <v>7632944</v>
      </c>
      <c r="L80" s="15">
        <v>562997</v>
      </c>
      <c r="N80" s="15"/>
      <c r="Q80" s="15">
        <v>16235246</v>
      </c>
      <c r="R80" s="15"/>
      <c r="S80" s="15"/>
      <c r="T80" s="15">
        <v>0</v>
      </c>
      <c r="U80" s="15">
        <v>0</v>
      </c>
      <c r="V80" s="15">
        <v>21363041</v>
      </c>
      <c r="W80" s="15">
        <v>3711918</v>
      </c>
      <c r="X80" s="15"/>
      <c r="Y80" s="2"/>
      <c r="Z80" s="2"/>
      <c r="AA80" s="2"/>
      <c r="AB80" s="15">
        <v>5797415</v>
      </c>
      <c r="AC80" s="15"/>
      <c r="AD80" s="15">
        <v>6321</v>
      </c>
      <c r="AE80" s="18">
        <v>323712</v>
      </c>
      <c r="AF80" s="18">
        <f t="shared" si="1"/>
        <v>109973857</v>
      </c>
    </row>
    <row r="81" spans="1:32" s="16" customFormat="1" x14ac:dyDescent="0.15">
      <c r="A81" s="14">
        <v>39447</v>
      </c>
      <c r="B81" s="15">
        <v>39510339</v>
      </c>
      <c r="C81" s="15">
        <v>17148</v>
      </c>
      <c r="D81" s="15">
        <v>201916</v>
      </c>
      <c r="E81" s="15">
        <v>44965</v>
      </c>
      <c r="F81" s="15"/>
      <c r="G81" s="15">
        <v>487218</v>
      </c>
      <c r="H81" s="15"/>
      <c r="I81" s="15">
        <v>29148</v>
      </c>
      <c r="J81" s="15">
        <v>460776</v>
      </c>
      <c r="K81" s="15">
        <v>6164513</v>
      </c>
      <c r="L81" s="15">
        <v>457681</v>
      </c>
      <c r="N81" s="15"/>
      <c r="Q81" s="15">
        <v>12720134</v>
      </c>
      <c r="R81" s="15"/>
      <c r="S81" s="15"/>
      <c r="T81" s="15">
        <v>0</v>
      </c>
      <c r="U81" s="15">
        <v>0</v>
      </c>
      <c r="V81" s="15">
        <v>15101218</v>
      </c>
      <c r="W81" s="15">
        <v>2885062</v>
      </c>
      <c r="X81" s="15"/>
      <c r="Y81" s="2"/>
      <c r="Z81" s="2"/>
      <c r="AA81" s="2"/>
      <c r="AB81" s="15">
        <v>4660021</v>
      </c>
      <c r="AC81" s="15"/>
      <c r="AD81" s="15">
        <v>6122</v>
      </c>
      <c r="AE81" s="18">
        <v>290844</v>
      </c>
      <c r="AF81" s="18">
        <f t="shared" si="1"/>
        <v>83037105</v>
      </c>
    </row>
    <row r="82" spans="1:32" s="16" customFormat="1" x14ac:dyDescent="0.15">
      <c r="A82" s="14">
        <v>39478</v>
      </c>
      <c r="B82" s="15">
        <v>56165982</v>
      </c>
      <c r="C82" s="15">
        <v>23614</v>
      </c>
      <c r="D82" s="15">
        <v>277909</v>
      </c>
      <c r="E82" s="15">
        <v>60258</v>
      </c>
      <c r="F82" s="15"/>
      <c r="G82" s="15">
        <v>626957</v>
      </c>
      <c r="H82" s="15"/>
      <c r="I82" s="15">
        <v>41608</v>
      </c>
      <c r="J82" s="15">
        <v>652448</v>
      </c>
      <c r="K82" s="15">
        <v>8390705</v>
      </c>
      <c r="L82" s="15">
        <v>632291</v>
      </c>
      <c r="N82" s="15"/>
      <c r="Q82" s="15">
        <v>16571370</v>
      </c>
      <c r="R82" s="15"/>
      <c r="S82" s="15"/>
      <c r="T82" s="15">
        <v>0</v>
      </c>
      <c r="U82" s="15">
        <v>0</v>
      </c>
      <c r="V82" s="15">
        <v>20176662</v>
      </c>
      <c r="W82" s="15">
        <v>4513066</v>
      </c>
      <c r="X82" s="15"/>
      <c r="Y82" s="2"/>
      <c r="Z82" s="2"/>
      <c r="AA82" s="2"/>
      <c r="AB82" s="15">
        <v>5480571</v>
      </c>
      <c r="AC82" s="15"/>
      <c r="AD82" s="15">
        <v>7464</v>
      </c>
      <c r="AE82" s="18">
        <v>393732</v>
      </c>
      <c r="AF82" s="18">
        <f t="shared" si="1"/>
        <v>114014637</v>
      </c>
    </row>
    <row r="83" spans="1:32" s="16" customFormat="1" x14ac:dyDescent="0.15">
      <c r="A83" s="14">
        <v>39507</v>
      </c>
      <c r="B83" s="15">
        <v>46979078</v>
      </c>
      <c r="C83" s="15">
        <v>19788</v>
      </c>
      <c r="D83" s="15">
        <v>252243</v>
      </c>
      <c r="E83" s="15">
        <v>53112</v>
      </c>
      <c r="F83" s="15"/>
      <c r="G83" s="15">
        <v>529514</v>
      </c>
      <c r="H83" s="15"/>
      <c r="I83" s="15">
        <v>37313</v>
      </c>
      <c r="J83" s="15">
        <v>590615</v>
      </c>
      <c r="K83" s="15">
        <v>6521727</v>
      </c>
      <c r="L83" s="15">
        <v>533756</v>
      </c>
      <c r="N83" s="15"/>
      <c r="Q83" s="15">
        <v>14438825</v>
      </c>
      <c r="R83" s="15"/>
      <c r="S83" s="15">
        <v>84</v>
      </c>
      <c r="T83" s="15">
        <v>0</v>
      </c>
      <c r="U83" s="15">
        <v>0</v>
      </c>
      <c r="V83" s="15">
        <v>17454923</v>
      </c>
      <c r="W83" s="15">
        <v>3666203</v>
      </c>
      <c r="X83" s="15"/>
      <c r="Y83" s="2"/>
      <c r="Z83" s="2"/>
      <c r="AA83" s="2"/>
      <c r="AB83" s="15">
        <v>5149948</v>
      </c>
      <c r="AC83" s="15"/>
      <c r="AD83" s="15">
        <v>8316</v>
      </c>
      <c r="AE83" s="18">
        <v>322560</v>
      </c>
      <c r="AF83" s="18">
        <f t="shared" si="1"/>
        <v>96558005</v>
      </c>
    </row>
    <row r="84" spans="1:32" s="16" customFormat="1" x14ac:dyDescent="0.15">
      <c r="A84" s="14">
        <v>39538</v>
      </c>
      <c r="B84" s="15">
        <v>59076849</v>
      </c>
      <c r="C84" s="15">
        <v>24888</v>
      </c>
      <c r="D84" s="15">
        <v>337685</v>
      </c>
      <c r="E84" s="15">
        <v>65160</v>
      </c>
      <c r="F84" s="15"/>
      <c r="G84" s="15">
        <v>793128</v>
      </c>
      <c r="H84" s="15"/>
      <c r="I84" s="15">
        <v>54892</v>
      </c>
      <c r="J84" s="15">
        <v>775437</v>
      </c>
      <c r="K84" s="15">
        <v>8210090</v>
      </c>
      <c r="L84" s="15">
        <v>645896</v>
      </c>
      <c r="N84" s="15"/>
      <c r="Q84" s="15">
        <v>16394492</v>
      </c>
      <c r="R84" s="15"/>
      <c r="S84" s="15">
        <v>12</v>
      </c>
      <c r="T84" s="15">
        <v>0</v>
      </c>
      <c r="U84" s="15">
        <v>0</v>
      </c>
      <c r="V84" s="15">
        <v>24535240</v>
      </c>
      <c r="W84" s="15">
        <v>4844435</v>
      </c>
      <c r="X84" s="15"/>
      <c r="Y84" s="2"/>
      <c r="Z84" s="2"/>
      <c r="AA84" s="2"/>
      <c r="AB84" s="15">
        <v>6763251</v>
      </c>
      <c r="AC84" s="15"/>
      <c r="AD84" s="15">
        <v>13907</v>
      </c>
      <c r="AE84" s="18">
        <v>359844</v>
      </c>
      <c r="AF84" s="18">
        <f t="shared" si="1"/>
        <v>122895206</v>
      </c>
    </row>
    <row r="85" spans="1:32" s="16" customFormat="1" x14ac:dyDescent="0.15">
      <c r="A85" s="14">
        <v>39568</v>
      </c>
      <c r="B85" s="15">
        <v>64581706</v>
      </c>
      <c r="C85" s="15">
        <v>26448</v>
      </c>
      <c r="D85" s="15">
        <v>363004</v>
      </c>
      <c r="E85" s="15">
        <v>73611</v>
      </c>
      <c r="F85" s="15"/>
      <c r="G85" s="15">
        <v>786838</v>
      </c>
      <c r="H85" s="15"/>
      <c r="I85" s="15">
        <v>45121</v>
      </c>
      <c r="J85" s="15">
        <v>806594</v>
      </c>
      <c r="K85" s="15">
        <v>8490740</v>
      </c>
      <c r="L85" s="15">
        <v>655088</v>
      </c>
      <c r="N85" s="15"/>
      <c r="Q85" s="15">
        <v>18710531</v>
      </c>
      <c r="R85" s="15"/>
      <c r="S85" s="15">
        <v>12</v>
      </c>
      <c r="T85" s="15">
        <v>0</v>
      </c>
      <c r="U85" s="15">
        <v>0</v>
      </c>
      <c r="V85" s="15">
        <v>26083561</v>
      </c>
      <c r="W85" s="15">
        <v>4994800</v>
      </c>
      <c r="X85" s="15"/>
      <c r="Y85" s="2"/>
      <c r="Z85" s="2"/>
      <c r="AA85" s="2"/>
      <c r="AB85" s="15">
        <v>6522181</v>
      </c>
      <c r="AC85" s="15"/>
      <c r="AD85" s="15">
        <v>20689</v>
      </c>
      <c r="AE85" s="18">
        <v>425820</v>
      </c>
      <c r="AF85" s="18">
        <f t="shared" si="1"/>
        <v>132586744</v>
      </c>
    </row>
    <row r="86" spans="1:32" s="16" customFormat="1" x14ac:dyDescent="0.15">
      <c r="A86" s="14">
        <v>39599</v>
      </c>
      <c r="B86" s="15">
        <v>72794724</v>
      </c>
      <c r="C86" s="15">
        <v>26412</v>
      </c>
      <c r="D86" s="15">
        <v>393755</v>
      </c>
      <c r="E86" s="15">
        <v>78240</v>
      </c>
      <c r="F86" s="15"/>
      <c r="G86" s="15">
        <v>886248</v>
      </c>
      <c r="H86" s="15"/>
      <c r="I86" s="15">
        <v>56748</v>
      </c>
      <c r="J86" s="15">
        <v>891113</v>
      </c>
      <c r="K86" s="15">
        <v>9053251</v>
      </c>
      <c r="L86" s="15">
        <v>683822</v>
      </c>
      <c r="N86" s="15"/>
      <c r="Q86" s="15">
        <v>20289197</v>
      </c>
      <c r="R86" s="15"/>
      <c r="S86" s="15"/>
      <c r="T86" s="15">
        <v>0</v>
      </c>
      <c r="U86" s="15">
        <v>0</v>
      </c>
      <c r="V86" s="15">
        <v>29694646</v>
      </c>
      <c r="W86" s="15">
        <v>5420590</v>
      </c>
      <c r="X86" s="15"/>
      <c r="Y86" s="2"/>
      <c r="Z86" s="2"/>
      <c r="AA86" s="2"/>
      <c r="AB86" s="15">
        <v>7208781</v>
      </c>
      <c r="AC86" s="15"/>
      <c r="AD86" s="15">
        <v>22234</v>
      </c>
      <c r="AE86" s="18">
        <v>470940</v>
      </c>
      <c r="AF86" s="18">
        <f t="shared" si="1"/>
        <v>147970701</v>
      </c>
    </row>
    <row r="87" spans="1:32" s="16" customFormat="1" x14ac:dyDescent="0.15">
      <c r="A87" s="14">
        <v>39629</v>
      </c>
      <c r="B87" s="15">
        <v>67108650</v>
      </c>
      <c r="C87" s="15">
        <v>25968</v>
      </c>
      <c r="D87" s="15">
        <v>371531</v>
      </c>
      <c r="E87" s="15">
        <v>67260</v>
      </c>
      <c r="F87" s="15"/>
      <c r="G87" s="15">
        <v>912096</v>
      </c>
      <c r="H87" s="15"/>
      <c r="I87" s="15">
        <v>55449</v>
      </c>
      <c r="J87" s="15">
        <v>800274</v>
      </c>
      <c r="K87" s="15">
        <v>8493251</v>
      </c>
      <c r="L87" s="15">
        <v>623081</v>
      </c>
      <c r="N87" s="15"/>
      <c r="Q87" s="15">
        <v>18251635</v>
      </c>
      <c r="R87" s="15"/>
      <c r="S87" s="15"/>
      <c r="T87" s="15">
        <v>0</v>
      </c>
      <c r="U87" s="15">
        <v>0</v>
      </c>
      <c r="V87" s="15">
        <v>28820494</v>
      </c>
      <c r="W87" s="15">
        <v>4838774</v>
      </c>
      <c r="X87" s="15"/>
      <c r="Y87" s="2"/>
      <c r="Z87" s="2"/>
      <c r="AA87" s="2"/>
      <c r="AB87" s="15">
        <v>6555584</v>
      </c>
      <c r="AC87" s="15"/>
      <c r="AD87" s="15">
        <v>20291</v>
      </c>
      <c r="AE87" s="18">
        <v>418980</v>
      </c>
      <c r="AF87" s="18">
        <f t="shared" si="1"/>
        <v>137363318</v>
      </c>
    </row>
    <row r="88" spans="1:32" s="16" customFormat="1" x14ac:dyDescent="0.15">
      <c r="A88" s="14">
        <v>39660</v>
      </c>
      <c r="B88" s="15">
        <v>85528203</v>
      </c>
      <c r="C88" s="15">
        <v>29808</v>
      </c>
      <c r="D88" s="15">
        <v>441383</v>
      </c>
      <c r="E88" s="15">
        <v>77112</v>
      </c>
      <c r="F88" s="15"/>
      <c r="G88" s="15">
        <v>874077</v>
      </c>
      <c r="H88" s="15"/>
      <c r="I88" s="15">
        <v>47935</v>
      </c>
      <c r="J88" s="15">
        <v>900104</v>
      </c>
      <c r="K88" s="15">
        <v>10657564</v>
      </c>
      <c r="L88" s="15">
        <v>732898</v>
      </c>
      <c r="N88" s="15"/>
      <c r="Q88" s="15">
        <v>23293796</v>
      </c>
      <c r="R88" s="15"/>
      <c r="S88" s="15"/>
      <c r="T88" s="15">
        <v>0</v>
      </c>
      <c r="U88" s="15">
        <v>0</v>
      </c>
      <c r="V88" s="15">
        <v>37865306</v>
      </c>
      <c r="W88" s="15">
        <v>5614530</v>
      </c>
      <c r="X88" s="15"/>
      <c r="Y88" s="2"/>
      <c r="Z88" s="2"/>
      <c r="AA88" s="2"/>
      <c r="AB88" s="15">
        <v>6552008</v>
      </c>
      <c r="AC88" s="15"/>
      <c r="AD88" s="15">
        <v>22755</v>
      </c>
      <c r="AE88" s="18">
        <v>631692</v>
      </c>
      <c r="AF88" s="18">
        <f t="shared" si="1"/>
        <v>173269171</v>
      </c>
    </row>
    <row r="89" spans="1:32" s="16" customFormat="1" x14ac:dyDescent="0.15">
      <c r="A89" s="14">
        <v>39691</v>
      </c>
      <c r="B89" s="15">
        <v>72538559</v>
      </c>
      <c r="C89" s="15">
        <v>24444</v>
      </c>
      <c r="D89" s="15">
        <v>334865</v>
      </c>
      <c r="E89" s="15">
        <v>62196</v>
      </c>
      <c r="F89" s="15"/>
      <c r="G89" s="15">
        <v>646744</v>
      </c>
      <c r="H89" s="15"/>
      <c r="I89" s="15">
        <v>46764</v>
      </c>
      <c r="J89" s="15">
        <v>709097</v>
      </c>
      <c r="K89" s="15">
        <v>8882897</v>
      </c>
      <c r="L89" s="15">
        <v>607559</v>
      </c>
      <c r="N89" s="15"/>
      <c r="Q89" s="15">
        <v>19636127</v>
      </c>
      <c r="R89" s="15"/>
      <c r="S89" s="15"/>
      <c r="T89" s="15">
        <v>0</v>
      </c>
      <c r="U89" s="15">
        <v>0</v>
      </c>
      <c r="V89" s="15">
        <v>32180042</v>
      </c>
      <c r="W89" s="15">
        <v>4537633</v>
      </c>
      <c r="X89" s="15"/>
      <c r="Y89" s="2"/>
      <c r="Z89" s="2"/>
      <c r="AA89" s="2"/>
      <c r="AB89" s="15">
        <v>4418013</v>
      </c>
      <c r="AC89" s="15"/>
      <c r="AD89" s="15">
        <v>14436</v>
      </c>
      <c r="AE89" s="18">
        <v>484944</v>
      </c>
      <c r="AF89" s="18">
        <f t="shared" si="1"/>
        <v>145124320</v>
      </c>
    </row>
    <row r="90" spans="1:32" s="16" customFormat="1" x14ac:dyDescent="0.15">
      <c r="A90" s="14">
        <v>39721</v>
      </c>
      <c r="B90" s="15">
        <v>71060248</v>
      </c>
      <c r="C90" s="15">
        <v>26856</v>
      </c>
      <c r="D90" s="15">
        <v>365568</v>
      </c>
      <c r="E90" s="15">
        <v>70476</v>
      </c>
      <c r="F90" s="15"/>
      <c r="G90" s="15">
        <v>702016</v>
      </c>
      <c r="H90" s="15"/>
      <c r="I90" s="15">
        <v>44182</v>
      </c>
      <c r="J90" s="15">
        <v>779719</v>
      </c>
      <c r="K90" s="15">
        <v>9665639</v>
      </c>
      <c r="L90" s="15">
        <v>692421</v>
      </c>
      <c r="N90" s="15"/>
      <c r="Q90" s="15">
        <v>19933809</v>
      </c>
      <c r="R90" s="15"/>
      <c r="S90" s="15">
        <v>12</v>
      </c>
      <c r="T90" s="15">
        <v>0</v>
      </c>
      <c r="U90" s="15">
        <v>0</v>
      </c>
      <c r="V90" s="15">
        <v>33896511</v>
      </c>
      <c r="W90" s="15">
        <v>4914720</v>
      </c>
      <c r="X90" s="15"/>
      <c r="Y90" s="2"/>
      <c r="Z90" s="2"/>
      <c r="AA90" s="2"/>
      <c r="AB90" s="15">
        <v>5457399</v>
      </c>
      <c r="AC90" s="15"/>
      <c r="AD90" s="15">
        <v>18161</v>
      </c>
      <c r="AE90" s="18">
        <v>469920</v>
      </c>
      <c r="AF90" s="18">
        <f t="shared" si="1"/>
        <v>148097657</v>
      </c>
    </row>
    <row r="91" spans="1:32" s="16" customFormat="1" x14ac:dyDescent="0.15">
      <c r="A91" s="14">
        <v>39752</v>
      </c>
      <c r="B91" s="15">
        <v>61294515</v>
      </c>
      <c r="C91" s="15">
        <v>25514</v>
      </c>
      <c r="D91" s="15">
        <v>271474</v>
      </c>
      <c r="E91" s="15">
        <v>59221</v>
      </c>
      <c r="F91" s="15"/>
      <c r="G91" s="15">
        <v>633767</v>
      </c>
      <c r="H91" s="15"/>
      <c r="I91" s="15">
        <v>36217</v>
      </c>
      <c r="J91" s="15">
        <v>663061</v>
      </c>
      <c r="K91" s="15">
        <v>7811287</v>
      </c>
      <c r="L91" s="15">
        <v>601865</v>
      </c>
      <c r="N91" s="15"/>
      <c r="Q91" s="15">
        <v>19331766</v>
      </c>
      <c r="R91" s="15"/>
      <c r="S91" s="15"/>
      <c r="T91" s="15">
        <v>0</v>
      </c>
      <c r="U91" s="15">
        <v>0</v>
      </c>
      <c r="V91" s="15">
        <v>26265618</v>
      </c>
      <c r="W91" s="15">
        <v>4119910</v>
      </c>
      <c r="X91" s="15"/>
      <c r="Y91" s="2"/>
      <c r="Z91" s="2"/>
      <c r="AA91" s="2"/>
      <c r="AB91" s="15">
        <v>5160690</v>
      </c>
      <c r="AC91" s="15"/>
      <c r="AD91" s="15">
        <v>9688</v>
      </c>
      <c r="AE91" s="18">
        <v>444684</v>
      </c>
      <c r="AF91" s="18">
        <f t="shared" si="1"/>
        <v>126729277</v>
      </c>
    </row>
    <row r="92" spans="1:32" s="16" customFormat="1" x14ac:dyDescent="0.15">
      <c r="A92" s="14">
        <v>39782</v>
      </c>
      <c r="B92" s="15">
        <v>62238933</v>
      </c>
      <c r="C92" s="15">
        <v>27360</v>
      </c>
      <c r="D92" s="15">
        <v>360210</v>
      </c>
      <c r="E92" s="15">
        <v>61062</v>
      </c>
      <c r="F92" s="15"/>
      <c r="G92" s="15">
        <v>1198563</v>
      </c>
      <c r="H92" s="15"/>
      <c r="I92" s="15">
        <v>65902</v>
      </c>
      <c r="J92" s="15">
        <v>691125</v>
      </c>
      <c r="K92" s="15">
        <v>7900496</v>
      </c>
      <c r="L92" s="15">
        <v>625291</v>
      </c>
      <c r="N92" s="15"/>
      <c r="Q92" s="15">
        <v>16671729</v>
      </c>
      <c r="R92" s="15"/>
      <c r="S92" s="15"/>
      <c r="T92" s="15">
        <v>0</v>
      </c>
      <c r="U92" s="15">
        <v>0</v>
      </c>
      <c r="V92" s="15">
        <v>27326621</v>
      </c>
      <c r="W92" s="15">
        <v>4258844</v>
      </c>
      <c r="X92" s="15"/>
      <c r="Y92" s="2"/>
      <c r="Z92" s="2"/>
      <c r="AA92" s="2"/>
      <c r="AB92" s="15">
        <v>6795630</v>
      </c>
      <c r="AC92" s="15"/>
      <c r="AD92" s="15">
        <v>8500</v>
      </c>
      <c r="AE92" s="18">
        <v>370632</v>
      </c>
      <c r="AF92" s="18">
        <f t="shared" si="1"/>
        <v>128600898</v>
      </c>
    </row>
    <row r="93" spans="1:32" s="16" customFormat="1" x14ac:dyDescent="0.15">
      <c r="A93" s="14">
        <v>39813</v>
      </c>
      <c r="B93" s="15">
        <v>44714935</v>
      </c>
      <c r="C93" s="15">
        <v>20112</v>
      </c>
      <c r="D93" s="15">
        <v>230214</v>
      </c>
      <c r="E93" s="15">
        <v>46524</v>
      </c>
      <c r="F93" s="15"/>
      <c r="G93" s="15">
        <v>902439</v>
      </c>
      <c r="H93" s="15"/>
      <c r="I93" s="15">
        <v>42953</v>
      </c>
      <c r="J93" s="15">
        <v>538445</v>
      </c>
      <c r="K93" s="15">
        <v>5790134</v>
      </c>
      <c r="L93" s="15">
        <v>470905</v>
      </c>
      <c r="N93" s="15"/>
      <c r="Q93" s="15">
        <v>13092018</v>
      </c>
      <c r="R93" s="15"/>
      <c r="S93" s="15"/>
      <c r="T93" s="15">
        <v>0</v>
      </c>
      <c r="U93" s="15">
        <v>0</v>
      </c>
      <c r="V93" s="15">
        <v>18097193</v>
      </c>
      <c r="W93" s="15">
        <v>3116614</v>
      </c>
      <c r="X93" s="15"/>
      <c r="Y93" s="2"/>
      <c r="Z93" s="2"/>
      <c r="AA93" s="2"/>
      <c r="AB93" s="15">
        <v>4905588</v>
      </c>
      <c r="AC93" s="15"/>
      <c r="AD93" s="15">
        <v>6013</v>
      </c>
      <c r="AE93" s="18">
        <v>263832</v>
      </c>
      <c r="AF93" s="18">
        <f t="shared" si="1"/>
        <v>92237919</v>
      </c>
    </row>
    <row r="94" spans="1:32" s="16" customFormat="1" x14ac:dyDescent="0.15">
      <c r="A94" s="14">
        <v>39844</v>
      </c>
      <c r="B94" s="15">
        <v>57424425</v>
      </c>
      <c r="C94" s="15">
        <v>26544</v>
      </c>
      <c r="D94" s="15">
        <v>285034</v>
      </c>
      <c r="E94" s="15">
        <v>58609</v>
      </c>
      <c r="F94" s="15"/>
      <c r="G94" s="15">
        <v>795469</v>
      </c>
      <c r="H94" s="15"/>
      <c r="I94" s="15">
        <v>44669</v>
      </c>
      <c r="J94" s="15">
        <v>737142</v>
      </c>
      <c r="K94" s="15">
        <v>7625997</v>
      </c>
      <c r="L94" s="15">
        <v>623616</v>
      </c>
      <c r="N94" s="15"/>
      <c r="Q94" s="15">
        <v>16139949</v>
      </c>
      <c r="R94" s="15"/>
      <c r="S94" s="15">
        <v>12</v>
      </c>
      <c r="T94" s="15">
        <v>0</v>
      </c>
      <c r="U94" s="15">
        <v>0</v>
      </c>
      <c r="V94" s="15">
        <v>21223289</v>
      </c>
      <c r="W94" s="15">
        <v>4511880</v>
      </c>
      <c r="X94" s="15"/>
      <c r="Y94" s="2"/>
      <c r="Z94" s="2"/>
      <c r="AA94" s="2"/>
      <c r="AB94" s="15">
        <v>5399814</v>
      </c>
      <c r="AC94" s="15"/>
      <c r="AD94" s="15">
        <v>19283</v>
      </c>
      <c r="AE94" s="18">
        <v>370020</v>
      </c>
      <c r="AF94" s="18">
        <f t="shared" si="1"/>
        <v>115285752</v>
      </c>
    </row>
    <row r="95" spans="1:32" s="16" customFormat="1" x14ac:dyDescent="0.15">
      <c r="A95" s="14">
        <v>39872</v>
      </c>
      <c r="B95" s="15">
        <v>55508556</v>
      </c>
      <c r="C95" s="15">
        <v>25848</v>
      </c>
      <c r="D95" s="15">
        <v>305392</v>
      </c>
      <c r="E95" s="15">
        <v>61477</v>
      </c>
      <c r="F95" s="15"/>
      <c r="G95" s="15">
        <v>1014502</v>
      </c>
      <c r="H95" s="15"/>
      <c r="I95" s="15">
        <v>59669</v>
      </c>
      <c r="J95" s="15">
        <v>755490</v>
      </c>
      <c r="K95" s="15">
        <v>7091983</v>
      </c>
      <c r="L95" s="15">
        <v>590194</v>
      </c>
      <c r="N95" s="15"/>
      <c r="Q95" s="15">
        <v>15234156</v>
      </c>
      <c r="R95" s="15"/>
      <c r="S95" s="15">
        <v>24</v>
      </c>
      <c r="T95" s="15">
        <v>0</v>
      </c>
      <c r="U95" s="15">
        <v>0</v>
      </c>
      <c r="V95" s="15">
        <v>22257643</v>
      </c>
      <c r="W95" s="15">
        <v>4486485</v>
      </c>
      <c r="X95" s="15"/>
      <c r="Y95" s="2"/>
      <c r="Z95" s="2"/>
      <c r="AA95" s="2"/>
      <c r="AB95" s="15">
        <v>6113302</v>
      </c>
      <c r="AC95" s="15"/>
      <c r="AD95" s="15">
        <v>26573</v>
      </c>
      <c r="AE95" s="18">
        <v>361848</v>
      </c>
      <c r="AF95" s="18">
        <f t="shared" si="1"/>
        <v>113893142</v>
      </c>
    </row>
    <row r="96" spans="1:32" s="16" customFormat="1" x14ac:dyDescent="0.15">
      <c r="A96" s="14">
        <v>39903</v>
      </c>
      <c r="B96" s="15">
        <v>57542180</v>
      </c>
      <c r="C96" s="15">
        <v>27408</v>
      </c>
      <c r="D96" s="15">
        <v>288857</v>
      </c>
      <c r="E96" s="15">
        <v>60829</v>
      </c>
      <c r="F96" s="15"/>
      <c r="G96" s="15">
        <v>987345</v>
      </c>
      <c r="H96" s="15"/>
      <c r="I96" s="15">
        <v>58707</v>
      </c>
      <c r="J96" s="15">
        <v>825212</v>
      </c>
      <c r="K96" s="15">
        <v>7229508</v>
      </c>
      <c r="L96" s="15">
        <v>594281</v>
      </c>
      <c r="N96" s="15"/>
      <c r="Q96" s="15">
        <v>16243468</v>
      </c>
      <c r="R96" s="15"/>
      <c r="S96" s="15"/>
      <c r="T96" s="15">
        <v>0</v>
      </c>
      <c r="U96" s="15">
        <v>168</v>
      </c>
      <c r="V96" s="15">
        <v>23571695</v>
      </c>
      <c r="W96" s="15">
        <v>4638819</v>
      </c>
      <c r="X96" s="15"/>
      <c r="Y96" s="2"/>
      <c r="Z96" s="2"/>
      <c r="AA96" s="2"/>
      <c r="AB96" s="15">
        <v>6910146</v>
      </c>
      <c r="AC96" s="15"/>
      <c r="AD96" s="15">
        <v>13620</v>
      </c>
      <c r="AE96" s="18">
        <v>330600</v>
      </c>
      <c r="AF96" s="18">
        <f t="shared" si="1"/>
        <v>119322843</v>
      </c>
    </row>
    <row r="97" spans="1:32" s="16" customFormat="1" x14ac:dyDescent="0.15">
      <c r="A97" s="14">
        <v>39933</v>
      </c>
      <c r="B97" s="15">
        <v>79459652</v>
      </c>
      <c r="C97" s="15">
        <v>36158</v>
      </c>
      <c r="D97" s="15">
        <v>395062</v>
      </c>
      <c r="E97" s="15">
        <v>77064</v>
      </c>
      <c r="F97" s="15"/>
      <c r="G97" s="15">
        <v>1145458</v>
      </c>
      <c r="H97" s="15"/>
      <c r="I97" s="15">
        <v>80081</v>
      </c>
      <c r="J97" s="15">
        <v>1077019</v>
      </c>
      <c r="K97" s="15">
        <v>9534965</v>
      </c>
      <c r="L97" s="15">
        <v>763143</v>
      </c>
      <c r="N97" s="15"/>
      <c r="Q97" s="15">
        <v>19984264</v>
      </c>
      <c r="R97" s="15"/>
      <c r="S97" s="15">
        <v>12</v>
      </c>
      <c r="T97" s="15">
        <v>1200</v>
      </c>
      <c r="U97" s="15">
        <v>36</v>
      </c>
      <c r="V97" s="15">
        <v>33347358</v>
      </c>
      <c r="W97" s="15">
        <v>6502288</v>
      </c>
      <c r="X97" s="15"/>
      <c r="Y97" s="2"/>
      <c r="Z97" s="2"/>
      <c r="AA97" s="2"/>
      <c r="AB97" s="15">
        <v>8694357</v>
      </c>
      <c r="AC97" s="15"/>
      <c r="AD97" s="15">
        <v>14449</v>
      </c>
      <c r="AE97" s="18">
        <v>455940</v>
      </c>
      <c r="AF97" s="18">
        <f t="shared" si="1"/>
        <v>161568506</v>
      </c>
    </row>
    <row r="98" spans="1:32" s="16" customFormat="1" x14ac:dyDescent="0.15">
      <c r="A98" s="14">
        <v>39964</v>
      </c>
      <c r="B98" s="15">
        <v>78230560</v>
      </c>
      <c r="C98" s="15">
        <v>34080</v>
      </c>
      <c r="D98" s="15">
        <v>389232</v>
      </c>
      <c r="E98" s="15">
        <v>72396</v>
      </c>
      <c r="F98" s="15"/>
      <c r="G98" s="15">
        <v>1155405</v>
      </c>
      <c r="H98" s="15"/>
      <c r="I98" s="15">
        <v>66990</v>
      </c>
      <c r="J98" s="15">
        <v>1017872</v>
      </c>
      <c r="K98" s="15">
        <v>8964991</v>
      </c>
      <c r="L98" s="15">
        <v>693870</v>
      </c>
      <c r="N98" s="15"/>
      <c r="Q98" s="15">
        <v>19346857</v>
      </c>
      <c r="R98" s="15"/>
      <c r="S98" s="15"/>
      <c r="T98" s="15">
        <v>1236</v>
      </c>
      <c r="U98" s="15">
        <v>1440</v>
      </c>
      <c r="V98" s="15">
        <v>32628932</v>
      </c>
      <c r="W98" s="15">
        <v>5942842</v>
      </c>
      <c r="X98" s="15"/>
      <c r="Y98" s="2"/>
      <c r="Z98" s="2"/>
      <c r="AA98" s="2"/>
      <c r="AB98" s="15">
        <v>8295105</v>
      </c>
      <c r="AC98" s="15"/>
      <c r="AD98" s="15">
        <v>14013</v>
      </c>
      <c r="AE98" s="18">
        <v>473424</v>
      </c>
      <c r="AF98" s="18">
        <f t="shared" si="1"/>
        <v>157329245</v>
      </c>
    </row>
    <row r="99" spans="1:32" s="16" customFormat="1" x14ac:dyDescent="0.15">
      <c r="A99" s="14">
        <v>39994</v>
      </c>
      <c r="B99" s="15">
        <v>83626538</v>
      </c>
      <c r="C99" s="15">
        <v>36621</v>
      </c>
      <c r="D99" s="15">
        <v>398537</v>
      </c>
      <c r="E99" s="15">
        <v>69920</v>
      </c>
      <c r="F99" s="15"/>
      <c r="G99" s="15">
        <v>1377479</v>
      </c>
      <c r="H99" s="15"/>
      <c r="I99" s="15">
        <v>392784</v>
      </c>
      <c r="J99" s="15">
        <v>1216433</v>
      </c>
      <c r="K99" s="15">
        <v>16149167</v>
      </c>
      <c r="L99" s="15">
        <v>696107</v>
      </c>
      <c r="N99" s="15"/>
      <c r="Q99" s="15">
        <v>12957375</v>
      </c>
      <c r="R99" s="15"/>
      <c r="S99" s="15"/>
      <c r="T99" s="15">
        <v>20244</v>
      </c>
      <c r="U99" s="15">
        <v>6540</v>
      </c>
      <c r="V99" s="15">
        <v>36234969</v>
      </c>
      <c r="W99" s="15">
        <v>5923645</v>
      </c>
      <c r="X99" s="15"/>
      <c r="Y99" s="2"/>
      <c r="Z99" s="2"/>
      <c r="AA99" s="2"/>
      <c r="AB99" s="15">
        <v>8683395</v>
      </c>
      <c r="AC99" s="15"/>
      <c r="AD99" s="15">
        <v>11370</v>
      </c>
      <c r="AE99" s="18">
        <v>434340</v>
      </c>
      <c r="AF99" s="18">
        <f t="shared" si="1"/>
        <v>168235464</v>
      </c>
    </row>
    <row r="100" spans="1:32" s="16" customFormat="1" x14ac:dyDescent="0.15">
      <c r="A100" s="14">
        <v>40025</v>
      </c>
      <c r="B100" s="15">
        <v>90701233</v>
      </c>
      <c r="C100" s="15">
        <v>37572</v>
      </c>
      <c r="D100" s="15">
        <v>450657</v>
      </c>
      <c r="E100" s="15">
        <v>73056</v>
      </c>
      <c r="F100" s="15"/>
      <c r="G100" s="15">
        <v>1366346</v>
      </c>
      <c r="H100" s="15"/>
      <c r="I100" s="15">
        <v>1075230</v>
      </c>
      <c r="J100" s="15">
        <v>1824939</v>
      </c>
      <c r="K100" s="15">
        <v>17766037</v>
      </c>
      <c r="L100" s="15">
        <v>736712</v>
      </c>
      <c r="N100" s="15"/>
      <c r="Q100" s="15">
        <v>15016684</v>
      </c>
      <c r="R100" s="15"/>
      <c r="S100" s="15">
        <v>300</v>
      </c>
      <c r="T100" s="15">
        <v>31200</v>
      </c>
      <c r="U100" s="15">
        <v>9492</v>
      </c>
      <c r="V100" s="15">
        <v>40846032</v>
      </c>
      <c r="W100" s="15">
        <v>6114476</v>
      </c>
      <c r="X100" s="15"/>
      <c r="Y100" s="2"/>
      <c r="Z100" s="2"/>
      <c r="AA100" s="2"/>
      <c r="AB100" s="15">
        <v>7816001</v>
      </c>
      <c r="AC100" s="15"/>
      <c r="AD100" s="15">
        <v>16852</v>
      </c>
      <c r="AE100" s="18">
        <v>505548</v>
      </c>
      <c r="AF100" s="18">
        <f t="shared" si="1"/>
        <v>184388367</v>
      </c>
    </row>
    <row r="101" spans="1:32" s="16" customFormat="1" x14ac:dyDescent="0.15">
      <c r="A101" s="14">
        <v>40056</v>
      </c>
      <c r="B101" s="15">
        <v>82922634</v>
      </c>
      <c r="C101" s="15">
        <v>35172</v>
      </c>
      <c r="D101" s="15">
        <v>388374</v>
      </c>
      <c r="E101" s="15">
        <v>59282</v>
      </c>
      <c r="F101" s="15"/>
      <c r="G101" s="15">
        <v>989118</v>
      </c>
      <c r="H101" s="15"/>
      <c r="I101" s="15">
        <v>1370307</v>
      </c>
      <c r="J101" s="15">
        <v>1901559</v>
      </c>
      <c r="K101" s="15">
        <v>15832150</v>
      </c>
      <c r="L101" s="15">
        <v>654714</v>
      </c>
      <c r="N101" s="15"/>
      <c r="Q101" s="15">
        <v>12433825</v>
      </c>
      <c r="R101" s="15"/>
      <c r="S101" s="15">
        <v>2</v>
      </c>
      <c r="T101" s="15">
        <v>35448</v>
      </c>
      <c r="U101" s="15">
        <v>6540</v>
      </c>
      <c r="V101" s="15">
        <v>37871886</v>
      </c>
      <c r="W101" s="15">
        <v>5327790</v>
      </c>
      <c r="X101" s="15"/>
      <c r="Y101" s="2"/>
      <c r="Z101" s="2"/>
      <c r="AA101" s="2"/>
      <c r="AB101" s="15">
        <v>5981607</v>
      </c>
      <c r="AC101" s="15"/>
      <c r="AD101" s="15">
        <v>38971</v>
      </c>
      <c r="AE101" s="18">
        <v>432912</v>
      </c>
      <c r="AF101" s="18">
        <f t="shared" si="1"/>
        <v>166282291</v>
      </c>
    </row>
    <row r="102" spans="1:32" s="16" customFormat="1" x14ac:dyDescent="0.15">
      <c r="A102" s="14">
        <v>40086</v>
      </c>
      <c r="B102" s="15">
        <v>82824888</v>
      </c>
      <c r="C102" s="15">
        <v>35916</v>
      </c>
      <c r="D102" s="15">
        <v>413230</v>
      </c>
      <c r="E102" s="15">
        <v>63195</v>
      </c>
      <c r="F102" s="15"/>
      <c r="G102" s="15">
        <v>1250195</v>
      </c>
      <c r="H102" s="15"/>
      <c r="I102" s="15">
        <v>1800836</v>
      </c>
      <c r="J102" s="15">
        <v>2208299</v>
      </c>
      <c r="K102" s="15">
        <v>16232498</v>
      </c>
      <c r="L102" s="15">
        <v>681120</v>
      </c>
      <c r="N102" s="15"/>
      <c r="Q102" s="15">
        <v>12933276</v>
      </c>
      <c r="R102" s="15"/>
      <c r="S102" s="15"/>
      <c r="T102" s="15">
        <v>38652</v>
      </c>
      <c r="U102" s="15">
        <v>9432</v>
      </c>
      <c r="V102" s="15">
        <v>37888712</v>
      </c>
      <c r="W102" s="15">
        <v>5368061</v>
      </c>
      <c r="X102" s="15"/>
      <c r="Y102" s="2"/>
      <c r="Z102" s="2"/>
      <c r="AA102" s="2"/>
      <c r="AB102" s="15">
        <v>7319008</v>
      </c>
      <c r="AC102" s="15"/>
      <c r="AD102" s="15">
        <v>24657</v>
      </c>
      <c r="AE102" s="18">
        <v>445740</v>
      </c>
      <c r="AF102" s="18">
        <f t="shared" si="1"/>
        <v>169537715</v>
      </c>
    </row>
    <row r="103" spans="1:32" s="16" customFormat="1" x14ac:dyDescent="0.15">
      <c r="A103" s="14">
        <v>40117</v>
      </c>
      <c r="B103" s="15">
        <v>66642389</v>
      </c>
      <c r="C103" s="15">
        <v>35808</v>
      </c>
      <c r="D103" s="15">
        <v>343669</v>
      </c>
      <c r="E103" s="15">
        <v>56844</v>
      </c>
      <c r="F103" s="15"/>
      <c r="G103" s="15">
        <v>1189275</v>
      </c>
      <c r="H103" s="15"/>
      <c r="I103" s="15">
        <v>2079213</v>
      </c>
      <c r="J103" s="15">
        <v>2058793</v>
      </c>
      <c r="K103" s="15">
        <v>12934184</v>
      </c>
      <c r="L103" s="15">
        <v>591951</v>
      </c>
      <c r="N103" s="15"/>
      <c r="Q103" s="15">
        <v>11440716</v>
      </c>
      <c r="R103" s="15"/>
      <c r="S103" s="15"/>
      <c r="T103" s="15">
        <v>37464</v>
      </c>
      <c r="U103" s="15">
        <v>8016</v>
      </c>
      <c r="V103" s="15">
        <v>29794242</v>
      </c>
      <c r="W103" s="15">
        <v>4585863</v>
      </c>
      <c r="X103" s="15"/>
      <c r="Y103" s="2"/>
      <c r="Z103" s="2"/>
      <c r="AA103" s="2"/>
      <c r="AB103" s="15">
        <v>7292172</v>
      </c>
      <c r="AC103" s="15"/>
      <c r="AD103" s="15">
        <v>23629</v>
      </c>
      <c r="AE103" s="18">
        <v>377244</v>
      </c>
      <c r="AF103" s="18">
        <f t="shared" si="1"/>
        <v>139491472</v>
      </c>
    </row>
    <row r="104" spans="1:32" s="16" customFormat="1" x14ac:dyDescent="0.15">
      <c r="A104" s="14">
        <v>40147</v>
      </c>
      <c r="B104" s="15">
        <v>63539373</v>
      </c>
      <c r="C104" s="15">
        <v>32412</v>
      </c>
      <c r="D104" s="15">
        <v>354230</v>
      </c>
      <c r="E104" s="15">
        <v>61375</v>
      </c>
      <c r="F104" s="15"/>
      <c r="G104" s="15">
        <v>1481576</v>
      </c>
      <c r="H104" s="15"/>
      <c r="I104" s="15">
        <v>2316803</v>
      </c>
      <c r="J104" s="15">
        <v>2263481</v>
      </c>
      <c r="K104" s="15">
        <v>12135837</v>
      </c>
      <c r="L104" s="15">
        <v>586981</v>
      </c>
      <c r="N104" s="15"/>
      <c r="Q104" s="15">
        <v>10451628</v>
      </c>
      <c r="R104" s="15"/>
      <c r="S104" s="15"/>
      <c r="T104" s="15">
        <v>37644</v>
      </c>
      <c r="U104" s="15">
        <v>7116</v>
      </c>
      <c r="V104" s="15">
        <v>27548525</v>
      </c>
      <c r="W104" s="15">
        <v>4616273</v>
      </c>
      <c r="X104" s="15"/>
      <c r="Y104" s="2"/>
      <c r="Z104" s="2"/>
      <c r="AA104" s="2"/>
      <c r="AB104" s="15">
        <v>7407836</v>
      </c>
      <c r="AC104" s="15"/>
      <c r="AD104" s="15">
        <v>19704</v>
      </c>
      <c r="AE104" s="18">
        <v>302076</v>
      </c>
      <c r="AF104" s="18">
        <f t="shared" si="1"/>
        <v>133162870</v>
      </c>
    </row>
    <row r="105" spans="1:32" s="16" customFormat="1" x14ac:dyDescent="0.15">
      <c r="A105" s="14">
        <v>40178</v>
      </c>
      <c r="B105" s="15">
        <v>45934235</v>
      </c>
      <c r="C105" s="15">
        <v>25273</v>
      </c>
      <c r="D105" s="15">
        <v>232821</v>
      </c>
      <c r="E105" s="15">
        <v>43044</v>
      </c>
      <c r="F105" s="15"/>
      <c r="G105" s="15">
        <v>1126786</v>
      </c>
      <c r="H105" s="15"/>
      <c r="I105" s="15">
        <v>2003603</v>
      </c>
      <c r="J105" s="15">
        <v>1799112</v>
      </c>
      <c r="K105" s="15">
        <v>9190863</v>
      </c>
      <c r="L105" s="15">
        <v>469494</v>
      </c>
      <c r="N105" s="15"/>
      <c r="Q105" s="15">
        <v>9003936</v>
      </c>
      <c r="R105" s="15"/>
      <c r="S105" s="15"/>
      <c r="T105" s="15">
        <v>9588</v>
      </c>
      <c r="U105" s="15">
        <v>3624</v>
      </c>
      <c r="V105" s="15">
        <v>18591567</v>
      </c>
      <c r="W105" s="15">
        <v>3447170</v>
      </c>
      <c r="X105" s="15"/>
      <c r="Y105" s="2"/>
      <c r="Z105" s="2"/>
      <c r="AA105" s="2"/>
      <c r="AB105" s="15">
        <v>5707168</v>
      </c>
      <c r="AC105" s="15"/>
      <c r="AD105" s="15">
        <v>18817</v>
      </c>
      <c r="AE105" s="18">
        <v>256440</v>
      </c>
      <c r="AF105" s="18">
        <f t="shared" si="1"/>
        <v>97863541</v>
      </c>
    </row>
    <row r="106" spans="1:32" s="16" customFormat="1" x14ac:dyDescent="0.15">
      <c r="A106" s="14">
        <v>40209</v>
      </c>
      <c r="B106" s="15">
        <v>65015307</v>
      </c>
      <c r="C106" s="15">
        <v>33264</v>
      </c>
      <c r="D106" s="15">
        <v>320995</v>
      </c>
      <c r="E106" s="15">
        <v>58248</v>
      </c>
      <c r="F106" s="15"/>
      <c r="G106" s="15">
        <v>1408913</v>
      </c>
      <c r="H106" s="15"/>
      <c r="I106" s="15">
        <v>2508977</v>
      </c>
      <c r="J106" s="15">
        <v>2570386</v>
      </c>
      <c r="K106" s="15">
        <v>12618222</v>
      </c>
      <c r="L106" s="15">
        <v>651157</v>
      </c>
      <c r="N106" s="15">
        <v>4500204</v>
      </c>
      <c r="Q106" s="15">
        <v>10546322</v>
      </c>
      <c r="R106" s="15"/>
      <c r="S106" s="15"/>
      <c r="T106" s="15">
        <v>347004</v>
      </c>
      <c r="U106" s="15">
        <v>10080</v>
      </c>
      <c r="V106" s="15">
        <v>24494643</v>
      </c>
      <c r="W106" s="15">
        <v>5364891</v>
      </c>
      <c r="X106" s="15"/>
      <c r="Y106" s="2"/>
      <c r="Z106" s="2"/>
      <c r="AA106" s="2"/>
      <c r="AB106" s="15">
        <v>6874608</v>
      </c>
      <c r="AC106" s="15"/>
      <c r="AD106" s="15">
        <v>19880</v>
      </c>
      <c r="AE106" s="18">
        <v>363096</v>
      </c>
      <c r="AF106" s="18">
        <f t="shared" si="1"/>
        <v>137706197</v>
      </c>
    </row>
    <row r="107" spans="1:32" s="16" customFormat="1" x14ac:dyDescent="0.15">
      <c r="A107" s="14">
        <v>40237</v>
      </c>
      <c r="B107" s="15">
        <v>53073814</v>
      </c>
      <c r="C107" s="15">
        <v>28668</v>
      </c>
      <c r="D107" s="15">
        <v>279416</v>
      </c>
      <c r="E107" s="15">
        <v>48636</v>
      </c>
      <c r="F107" s="15"/>
      <c r="G107" s="15">
        <v>1427310</v>
      </c>
      <c r="H107" s="15"/>
      <c r="I107" s="15">
        <v>2337649</v>
      </c>
      <c r="J107" s="15">
        <v>2128186</v>
      </c>
      <c r="K107" s="15">
        <v>9999458</v>
      </c>
      <c r="L107" s="15">
        <v>536568</v>
      </c>
      <c r="N107" s="15">
        <v>3887293</v>
      </c>
      <c r="Q107" s="15">
        <v>9094248</v>
      </c>
      <c r="R107" s="15"/>
      <c r="S107" s="15"/>
      <c r="T107" s="15">
        <v>666312</v>
      </c>
      <c r="U107" s="15">
        <v>22605</v>
      </c>
      <c r="V107" s="15">
        <v>21349422</v>
      </c>
      <c r="W107" s="15">
        <v>4385271</v>
      </c>
      <c r="X107" s="15"/>
      <c r="Y107" s="2"/>
      <c r="Z107" s="2"/>
      <c r="AA107" s="2"/>
      <c r="AB107" s="15">
        <v>6443111</v>
      </c>
      <c r="AC107" s="15"/>
      <c r="AD107" s="15">
        <v>19899</v>
      </c>
      <c r="AE107" s="18">
        <v>280896</v>
      </c>
      <c r="AF107" s="18">
        <f t="shared" si="1"/>
        <v>116008762</v>
      </c>
    </row>
    <row r="108" spans="1:32" s="16" customFormat="1" x14ac:dyDescent="0.15">
      <c r="A108" s="14">
        <v>40268</v>
      </c>
      <c r="B108" s="15">
        <v>75374725</v>
      </c>
      <c r="C108" s="15">
        <v>36166</v>
      </c>
      <c r="D108" s="15">
        <v>340686</v>
      </c>
      <c r="E108" s="15">
        <v>60744</v>
      </c>
      <c r="F108" s="15"/>
      <c r="G108" s="15">
        <v>1604747</v>
      </c>
      <c r="H108" s="15"/>
      <c r="I108" s="15">
        <v>3170138</v>
      </c>
      <c r="J108" s="15">
        <v>2910328</v>
      </c>
      <c r="K108" s="15">
        <v>14026095</v>
      </c>
      <c r="L108" s="15">
        <v>709928</v>
      </c>
      <c r="N108" s="15">
        <v>5584506</v>
      </c>
      <c r="Q108" s="15">
        <v>12569796</v>
      </c>
      <c r="R108" s="15"/>
      <c r="S108" s="15"/>
      <c r="T108" s="15">
        <v>994129</v>
      </c>
      <c r="U108" s="15">
        <v>37080</v>
      </c>
      <c r="V108" s="15">
        <v>31330786</v>
      </c>
      <c r="W108" s="15">
        <v>5977304</v>
      </c>
      <c r="X108" s="15"/>
      <c r="Y108" s="2"/>
      <c r="Z108" s="2"/>
      <c r="AA108" s="2"/>
      <c r="AB108" s="15">
        <v>9454177</v>
      </c>
      <c r="AC108" s="15"/>
      <c r="AD108" s="15">
        <v>29980</v>
      </c>
      <c r="AE108" s="18">
        <v>376920</v>
      </c>
      <c r="AF108" s="18">
        <f t="shared" si="1"/>
        <v>164588235</v>
      </c>
    </row>
    <row r="109" spans="1:32" s="16" customFormat="1" x14ac:dyDescent="0.15">
      <c r="A109" s="14">
        <v>40298</v>
      </c>
      <c r="B109" s="15">
        <v>74452090</v>
      </c>
      <c r="C109" s="15">
        <v>35618</v>
      </c>
      <c r="D109" s="15">
        <v>384908</v>
      </c>
      <c r="E109" s="15">
        <v>64140</v>
      </c>
      <c r="F109" s="15"/>
      <c r="G109" s="15">
        <v>1531366</v>
      </c>
      <c r="H109" s="15"/>
      <c r="I109" s="15">
        <v>2864487</v>
      </c>
      <c r="J109" s="15">
        <v>2751645</v>
      </c>
      <c r="K109" s="15">
        <v>13973927</v>
      </c>
      <c r="L109" s="15">
        <v>686817</v>
      </c>
      <c r="N109" s="15">
        <v>5255266</v>
      </c>
      <c r="Q109" s="15">
        <v>12386268</v>
      </c>
      <c r="R109" s="15"/>
      <c r="S109" s="15"/>
      <c r="T109" s="15">
        <v>962333</v>
      </c>
      <c r="U109" s="15">
        <v>44011</v>
      </c>
      <c r="V109" s="15">
        <v>30897924</v>
      </c>
      <c r="W109" s="15">
        <v>5783422</v>
      </c>
      <c r="X109" s="15"/>
      <c r="Y109" s="2"/>
      <c r="Z109" s="2"/>
      <c r="AA109" s="2"/>
      <c r="AB109" s="15">
        <v>8536612</v>
      </c>
      <c r="AC109" s="15"/>
      <c r="AD109" s="15">
        <v>30257</v>
      </c>
      <c r="AE109" s="18">
        <v>386820</v>
      </c>
      <c r="AF109" s="18">
        <f t="shared" si="1"/>
        <v>161027911</v>
      </c>
    </row>
    <row r="110" spans="1:32" s="16" customFormat="1" x14ac:dyDescent="0.15">
      <c r="A110" s="14">
        <v>40329</v>
      </c>
      <c r="B110" s="15">
        <v>71630215</v>
      </c>
      <c r="C110" s="15">
        <v>32522</v>
      </c>
      <c r="D110" s="15">
        <v>337030</v>
      </c>
      <c r="E110" s="15">
        <v>58896</v>
      </c>
      <c r="F110" s="15"/>
      <c r="G110" s="15">
        <v>1645098</v>
      </c>
      <c r="H110" s="15"/>
      <c r="I110" s="15">
        <v>2889299</v>
      </c>
      <c r="J110" s="15">
        <v>2619459</v>
      </c>
      <c r="K110" s="15">
        <v>13729523</v>
      </c>
      <c r="L110" s="15">
        <v>634090</v>
      </c>
      <c r="N110" s="15">
        <v>4957602</v>
      </c>
      <c r="Q110" s="15">
        <v>11181612</v>
      </c>
      <c r="R110" s="15"/>
      <c r="S110" s="15">
        <v>12</v>
      </c>
      <c r="T110" s="15">
        <v>1007662</v>
      </c>
      <c r="U110" s="15">
        <v>48618</v>
      </c>
      <c r="V110" s="15">
        <v>30248380</v>
      </c>
      <c r="W110" s="15">
        <v>5364289</v>
      </c>
      <c r="X110" s="15"/>
      <c r="Y110" s="2"/>
      <c r="Z110" s="2"/>
      <c r="AA110" s="2"/>
      <c r="AB110" s="15">
        <v>8291421</v>
      </c>
      <c r="AC110" s="15"/>
      <c r="AD110" s="15">
        <v>36486</v>
      </c>
      <c r="AE110" s="18">
        <v>340464</v>
      </c>
      <c r="AF110" s="18">
        <f t="shared" si="1"/>
        <v>155052678</v>
      </c>
    </row>
    <row r="111" spans="1:32" s="16" customFormat="1" x14ac:dyDescent="0.15">
      <c r="A111" s="14">
        <v>40359</v>
      </c>
      <c r="B111" s="15">
        <v>78043271</v>
      </c>
      <c r="C111" s="15">
        <v>34944</v>
      </c>
      <c r="D111" s="15">
        <v>339720</v>
      </c>
      <c r="E111" s="15">
        <v>53077</v>
      </c>
      <c r="F111" s="15"/>
      <c r="G111" s="15">
        <v>1669088</v>
      </c>
      <c r="H111" s="15"/>
      <c r="I111" s="15">
        <v>2973268</v>
      </c>
      <c r="J111" s="15">
        <v>2688527</v>
      </c>
      <c r="K111" s="15">
        <v>14999118</v>
      </c>
      <c r="L111" s="15">
        <v>670535</v>
      </c>
      <c r="N111" s="15">
        <v>5195503</v>
      </c>
      <c r="Q111" s="15">
        <v>11901972</v>
      </c>
      <c r="R111" s="15"/>
      <c r="S111" s="15">
        <v>24</v>
      </c>
      <c r="T111" s="15">
        <v>997555</v>
      </c>
      <c r="U111" s="15">
        <v>41654</v>
      </c>
      <c r="V111" s="15">
        <v>34479306</v>
      </c>
      <c r="W111" s="15">
        <v>5515713</v>
      </c>
      <c r="X111" s="15"/>
      <c r="Y111" s="2"/>
      <c r="Z111" s="2"/>
      <c r="AA111" s="2"/>
      <c r="AB111" s="15">
        <v>8817436</v>
      </c>
      <c r="AC111" s="15"/>
      <c r="AD111" s="15">
        <v>38209</v>
      </c>
      <c r="AE111" s="18">
        <v>409602</v>
      </c>
      <c r="AF111" s="18">
        <f t="shared" si="1"/>
        <v>168868522</v>
      </c>
    </row>
    <row r="112" spans="1:32" s="16" customFormat="1" x14ac:dyDescent="0.15">
      <c r="A112" s="14">
        <v>40390</v>
      </c>
      <c r="B112" s="15">
        <v>84292580</v>
      </c>
      <c r="C112" s="15">
        <v>36376</v>
      </c>
      <c r="D112" s="15">
        <v>338597</v>
      </c>
      <c r="E112" s="15">
        <v>58704</v>
      </c>
      <c r="F112" s="15"/>
      <c r="G112" s="15">
        <v>1505864</v>
      </c>
      <c r="H112" s="15"/>
      <c r="I112" s="15">
        <v>2645321</v>
      </c>
      <c r="J112" s="15">
        <v>2624679</v>
      </c>
      <c r="K112" s="15">
        <v>16628473</v>
      </c>
      <c r="L112" s="15">
        <v>685791</v>
      </c>
      <c r="N112" s="15">
        <v>5104155</v>
      </c>
      <c r="Q112" s="15">
        <v>12733848</v>
      </c>
      <c r="R112" s="15"/>
      <c r="S112" s="15"/>
      <c r="T112" s="15">
        <v>983115</v>
      </c>
      <c r="U112" s="15">
        <v>46417</v>
      </c>
      <c r="V112" s="15">
        <v>37935275</v>
      </c>
      <c r="W112" s="15">
        <v>5456633</v>
      </c>
      <c r="X112" s="15"/>
      <c r="Y112" s="2"/>
      <c r="Z112" s="2"/>
      <c r="AA112" s="2"/>
      <c r="AB112" s="15">
        <v>7527596</v>
      </c>
      <c r="AC112" s="15"/>
      <c r="AD112" s="15">
        <v>41949</v>
      </c>
      <c r="AE112" s="18">
        <v>454637</v>
      </c>
      <c r="AF112" s="18">
        <f t="shared" si="1"/>
        <v>179100010</v>
      </c>
    </row>
    <row r="113" spans="1:32" s="16" customFormat="1" x14ac:dyDescent="0.15">
      <c r="A113" s="14">
        <v>40421</v>
      </c>
      <c r="B113" s="15">
        <v>85243664</v>
      </c>
      <c r="C113" s="15">
        <v>36096</v>
      </c>
      <c r="D113" s="15">
        <v>326391</v>
      </c>
      <c r="E113" s="15">
        <v>51134</v>
      </c>
      <c r="F113" s="15"/>
      <c r="G113" s="15">
        <v>1470346</v>
      </c>
      <c r="H113" s="15"/>
      <c r="I113" s="15">
        <v>2450438</v>
      </c>
      <c r="J113" s="15">
        <v>2552331</v>
      </c>
      <c r="K113" s="15">
        <v>16991442</v>
      </c>
      <c r="L113" s="15">
        <v>674425</v>
      </c>
      <c r="N113" s="15">
        <v>4952608</v>
      </c>
      <c r="Q113" s="15">
        <v>11496288</v>
      </c>
      <c r="R113" s="15"/>
      <c r="S113" s="15">
        <v>72</v>
      </c>
      <c r="T113" s="15">
        <v>1022515</v>
      </c>
      <c r="U113" s="15">
        <v>65844</v>
      </c>
      <c r="V113" s="15">
        <v>39532551</v>
      </c>
      <c r="W113" s="15">
        <v>5377636</v>
      </c>
      <c r="X113" s="15"/>
      <c r="Y113" s="2"/>
      <c r="Z113" s="2"/>
      <c r="AA113" s="2"/>
      <c r="AB113" s="15">
        <v>6341839</v>
      </c>
      <c r="AC113" s="15"/>
      <c r="AD113" s="15">
        <v>36959</v>
      </c>
      <c r="AE113" s="18">
        <v>417127</v>
      </c>
      <c r="AF113" s="18">
        <f t="shared" si="1"/>
        <v>179039706</v>
      </c>
    </row>
    <row r="114" spans="1:32" s="16" customFormat="1" x14ac:dyDescent="0.15">
      <c r="A114" s="14">
        <v>40451</v>
      </c>
      <c r="B114" s="15">
        <v>72777327</v>
      </c>
      <c r="C114" s="15">
        <v>33936</v>
      </c>
      <c r="D114" s="15">
        <v>301104</v>
      </c>
      <c r="E114" s="15">
        <v>53546</v>
      </c>
      <c r="F114" s="15"/>
      <c r="G114" s="15">
        <v>1203392</v>
      </c>
      <c r="H114" s="15"/>
      <c r="I114" s="15">
        <v>2419047</v>
      </c>
      <c r="J114" s="15">
        <v>2323536</v>
      </c>
      <c r="K114" s="15">
        <v>14461843</v>
      </c>
      <c r="L114" s="15">
        <v>628920</v>
      </c>
      <c r="N114" s="15">
        <v>4526424</v>
      </c>
      <c r="Q114" s="15">
        <v>10605216</v>
      </c>
      <c r="R114" s="15"/>
      <c r="S114" s="15"/>
      <c r="T114" s="15">
        <v>1002819</v>
      </c>
      <c r="U114" s="15">
        <v>42859</v>
      </c>
      <c r="V114" s="15">
        <v>32425389</v>
      </c>
      <c r="W114" s="15">
        <v>4718209</v>
      </c>
      <c r="X114" s="15"/>
      <c r="Y114" s="2"/>
      <c r="Z114" s="2"/>
      <c r="AA114" s="2"/>
      <c r="AB114" s="15">
        <v>6723232</v>
      </c>
      <c r="AC114" s="15"/>
      <c r="AD114" s="15">
        <v>31403</v>
      </c>
      <c r="AE114" s="18">
        <v>400602</v>
      </c>
      <c r="AF114" s="18">
        <f t="shared" si="1"/>
        <v>154678804</v>
      </c>
    </row>
    <row r="115" spans="1:32" s="16" customFormat="1" x14ac:dyDescent="0.15">
      <c r="A115" s="14">
        <v>40482</v>
      </c>
      <c r="B115" s="15">
        <v>69534624</v>
      </c>
      <c r="C115" s="15">
        <v>33012</v>
      </c>
      <c r="D115" s="15">
        <v>293101</v>
      </c>
      <c r="E115" s="15">
        <v>55068</v>
      </c>
      <c r="F115" s="15"/>
      <c r="G115" s="15">
        <v>1744122</v>
      </c>
      <c r="H115" s="15"/>
      <c r="I115" s="15">
        <v>2807355</v>
      </c>
      <c r="J115" s="15">
        <v>2338155</v>
      </c>
      <c r="K115" s="15">
        <v>13649222</v>
      </c>
      <c r="L115" s="15">
        <v>632846</v>
      </c>
      <c r="N115" s="15">
        <v>4602339</v>
      </c>
      <c r="Q115" s="15">
        <v>10415868</v>
      </c>
      <c r="R115" s="15"/>
      <c r="S115" s="15">
        <v>12</v>
      </c>
      <c r="T115" s="15">
        <v>1056586</v>
      </c>
      <c r="U115" s="15">
        <v>52585</v>
      </c>
      <c r="V115" s="15">
        <v>30910524</v>
      </c>
      <c r="W115" s="15">
        <v>4668864</v>
      </c>
      <c r="X115" s="15"/>
      <c r="Y115" s="2"/>
      <c r="Z115" s="2"/>
      <c r="AA115" s="2"/>
      <c r="AB115" s="15">
        <v>7978479</v>
      </c>
      <c r="AC115" s="15"/>
      <c r="AD115" s="15">
        <v>36781</v>
      </c>
      <c r="AE115" s="18">
        <v>361852</v>
      </c>
      <c r="AF115" s="18">
        <f t="shared" si="1"/>
        <v>151171395</v>
      </c>
    </row>
    <row r="116" spans="1:32" s="16" customFormat="1" x14ac:dyDescent="0.15">
      <c r="A116" s="14">
        <v>40512</v>
      </c>
      <c r="B116" s="15">
        <v>59559910</v>
      </c>
      <c r="C116" s="15">
        <v>30396</v>
      </c>
      <c r="D116" s="15">
        <v>261891</v>
      </c>
      <c r="E116" s="15">
        <v>49725</v>
      </c>
      <c r="F116" s="15"/>
      <c r="G116" s="15">
        <v>1242402</v>
      </c>
      <c r="H116" s="15"/>
      <c r="I116" s="15">
        <v>2722573</v>
      </c>
      <c r="J116" s="15">
        <v>2135451</v>
      </c>
      <c r="K116" s="15">
        <v>11567001</v>
      </c>
      <c r="L116" s="15">
        <v>566727</v>
      </c>
      <c r="N116" s="15">
        <v>4206382</v>
      </c>
      <c r="Q116" s="15">
        <v>9047028</v>
      </c>
      <c r="R116" s="15"/>
      <c r="S116" s="15">
        <v>12</v>
      </c>
      <c r="T116" s="15">
        <v>895555</v>
      </c>
      <c r="U116" s="15">
        <v>82563</v>
      </c>
      <c r="V116" s="15">
        <v>25669818</v>
      </c>
      <c r="W116" s="15">
        <v>4216747</v>
      </c>
      <c r="X116" s="15"/>
      <c r="Y116" s="2"/>
      <c r="Z116" s="2"/>
      <c r="AA116" s="2"/>
      <c r="AB116" s="15">
        <v>7304753</v>
      </c>
      <c r="AC116" s="15"/>
      <c r="AD116" s="15">
        <v>31980</v>
      </c>
      <c r="AE116" s="18">
        <v>273037</v>
      </c>
      <c r="AF116" s="18">
        <f t="shared" si="1"/>
        <v>129863951</v>
      </c>
    </row>
    <row r="117" spans="1:32" s="16" customFormat="1" x14ac:dyDescent="0.15">
      <c r="A117" s="14">
        <v>40543</v>
      </c>
      <c r="B117" s="15">
        <v>54239884</v>
      </c>
      <c r="C117" s="15">
        <v>31254</v>
      </c>
      <c r="D117" s="15">
        <v>242895</v>
      </c>
      <c r="E117" s="15">
        <v>41928</v>
      </c>
      <c r="F117" s="15"/>
      <c r="G117" s="15">
        <v>1282893</v>
      </c>
      <c r="H117" s="15"/>
      <c r="I117" s="15">
        <v>2740147</v>
      </c>
      <c r="J117" s="15">
        <v>2120300</v>
      </c>
      <c r="K117" s="15">
        <v>10835140</v>
      </c>
      <c r="L117" s="15">
        <v>561220</v>
      </c>
      <c r="N117" s="15">
        <v>3952772</v>
      </c>
      <c r="Q117" s="15">
        <v>8728656</v>
      </c>
      <c r="R117" s="15"/>
      <c r="S117" s="15"/>
      <c r="T117" s="15">
        <v>996875</v>
      </c>
      <c r="U117" s="15">
        <v>136472</v>
      </c>
      <c r="V117" s="15">
        <v>22237950</v>
      </c>
      <c r="W117" s="15">
        <v>4080455</v>
      </c>
      <c r="X117" s="15"/>
      <c r="Y117" s="2"/>
      <c r="Z117" s="2"/>
      <c r="AA117" s="2"/>
      <c r="AB117" s="15">
        <v>6963629</v>
      </c>
      <c r="AC117" s="15"/>
      <c r="AD117" s="15">
        <v>35894</v>
      </c>
      <c r="AE117" s="18">
        <v>288017</v>
      </c>
      <c r="AF117" s="18">
        <f t="shared" si="1"/>
        <v>119516381</v>
      </c>
    </row>
    <row r="118" spans="1:32" s="16" customFormat="1" x14ac:dyDescent="0.15">
      <c r="A118" s="14">
        <v>40574</v>
      </c>
      <c r="B118" s="15">
        <v>55730664</v>
      </c>
      <c r="C118" s="15">
        <v>31313</v>
      </c>
      <c r="D118" s="15">
        <v>237364</v>
      </c>
      <c r="E118" s="15">
        <v>46188</v>
      </c>
      <c r="F118" s="15"/>
      <c r="G118" s="15">
        <v>1146393</v>
      </c>
      <c r="H118" s="15"/>
      <c r="I118" s="15">
        <v>2637229</v>
      </c>
      <c r="J118" s="15">
        <v>2276809</v>
      </c>
      <c r="K118" s="15">
        <v>11207022</v>
      </c>
      <c r="L118" s="15">
        <v>577293</v>
      </c>
      <c r="N118" s="15">
        <v>4060649</v>
      </c>
      <c r="Q118" s="15">
        <v>8592396</v>
      </c>
      <c r="R118" s="15"/>
      <c r="S118" s="15">
        <v>12</v>
      </c>
      <c r="T118" s="15">
        <v>832277</v>
      </c>
      <c r="U118" s="15">
        <v>159784</v>
      </c>
      <c r="V118" s="15">
        <v>20867626</v>
      </c>
      <c r="W118" s="15">
        <v>4540279</v>
      </c>
      <c r="X118" s="15"/>
      <c r="Y118" s="2"/>
      <c r="Z118" s="2"/>
      <c r="AA118" s="2"/>
      <c r="AB118" s="15">
        <v>6194791</v>
      </c>
      <c r="AC118" s="15"/>
      <c r="AD118" s="15">
        <v>48838</v>
      </c>
      <c r="AE118" s="18">
        <v>286990</v>
      </c>
      <c r="AF118" s="18">
        <f t="shared" si="1"/>
        <v>119473917</v>
      </c>
    </row>
    <row r="119" spans="1:32" s="16" customFormat="1" x14ac:dyDescent="0.15">
      <c r="A119" s="14">
        <v>40602</v>
      </c>
      <c r="B119" s="15">
        <v>51807656</v>
      </c>
      <c r="C119" s="15">
        <v>28164</v>
      </c>
      <c r="D119" s="15">
        <v>245115</v>
      </c>
      <c r="E119" s="15">
        <v>48084</v>
      </c>
      <c r="F119" s="15"/>
      <c r="G119" s="15">
        <v>1177613</v>
      </c>
      <c r="H119" s="15"/>
      <c r="I119" s="15">
        <v>2622509</v>
      </c>
      <c r="J119" s="15">
        <v>2109797</v>
      </c>
      <c r="K119" s="15">
        <v>9886773</v>
      </c>
      <c r="L119" s="15">
        <v>517942</v>
      </c>
      <c r="N119" s="15">
        <v>3912092</v>
      </c>
      <c r="Q119" s="15">
        <v>8467188</v>
      </c>
      <c r="R119" s="15"/>
      <c r="S119" s="15"/>
      <c r="T119" s="15">
        <v>864915</v>
      </c>
      <c r="U119" s="15">
        <v>162935</v>
      </c>
      <c r="V119" s="15">
        <v>20595293</v>
      </c>
      <c r="W119" s="15">
        <v>4214347</v>
      </c>
      <c r="X119" s="15"/>
      <c r="Y119" s="2"/>
      <c r="Z119" s="2"/>
      <c r="AA119" s="2"/>
      <c r="AB119" s="15">
        <v>6752050</v>
      </c>
      <c r="AC119" s="15"/>
      <c r="AD119" s="15">
        <v>27129</v>
      </c>
      <c r="AE119" s="18">
        <v>324278</v>
      </c>
      <c r="AF119" s="18">
        <f t="shared" si="1"/>
        <v>113763880</v>
      </c>
    </row>
    <row r="120" spans="1:32" s="16" customFormat="1" x14ac:dyDescent="0.15">
      <c r="A120" s="14">
        <v>40633</v>
      </c>
      <c r="B120" s="15">
        <v>61828135</v>
      </c>
      <c r="C120" s="15">
        <v>34740</v>
      </c>
      <c r="D120" s="15">
        <v>281712</v>
      </c>
      <c r="E120" s="15">
        <v>50340</v>
      </c>
      <c r="F120" s="15"/>
      <c r="G120" s="15">
        <v>1115497</v>
      </c>
      <c r="H120" s="15"/>
      <c r="I120" s="15">
        <v>3174576</v>
      </c>
      <c r="J120" s="15">
        <v>2508661</v>
      </c>
      <c r="K120" s="15">
        <v>11706448</v>
      </c>
      <c r="L120" s="15">
        <v>632411</v>
      </c>
      <c r="N120" s="15">
        <v>4774935</v>
      </c>
      <c r="Q120" s="15">
        <v>9750780</v>
      </c>
      <c r="R120" s="15"/>
      <c r="S120" s="15">
        <v>24</v>
      </c>
      <c r="T120" s="15">
        <v>953260</v>
      </c>
      <c r="U120" s="15">
        <v>184412</v>
      </c>
      <c r="V120" s="15">
        <v>25477153</v>
      </c>
      <c r="W120" s="15">
        <v>4937660</v>
      </c>
      <c r="X120" s="15"/>
      <c r="Y120" s="2"/>
      <c r="Z120" s="2"/>
      <c r="AA120" s="2"/>
      <c r="AB120" s="15">
        <v>8564565</v>
      </c>
      <c r="AC120" s="15"/>
      <c r="AD120" s="15">
        <v>36123</v>
      </c>
      <c r="AE120" s="18">
        <v>310733</v>
      </c>
      <c r="AF120" s="18">
        <f t="shared" si="1"/>
        <v>136322165</v>
      </c>
    </row>
    <row r="121" spans="1:32" s="16" customFormat="1" x14ac:dyDescent="0.15">
      <c r="A121" s="14">
        <v>40663</v>
      </c>
      <c r="B121" s="15">
        <v>75258526</v>
      </c>
      <c r="C121" s="15">
        <v>38784</v>
      </c>
      <c r="D121" s="15">
        <v>316416</v>
      </c>
      <c r="E121" s="15">
        <v>51805</v>
      </c>
      <c r="F121" s="15"/>
      <c r="G121" s="15">
        <v>1198391</v>
      </c>
      <c r="H121" s="15"/>
      <c r="I121" s="15">
        <v>3217888</v>
      </c>
      <c r="J121" s="15">
        <v>2847631</v>
      </c>
      <c r="K121" s="15">
        <v>13627289</v>
      </c>
      <c r="L121" s="15">
        <v>697378</v>
      </c>
      <c r="N121" s="15">
        <v>5638255</v>
      </c>
      <c r="Q121" s="15">
        <v>10297800</v>
      </c>
      <c r="R121" s="15"/>
      <c r="S121" s="15"/>
      <c r="T121" s="15">
        <v>1052521</v>
      </c>
      <c r="U121" s="15">
        <v>228284</v>
      </c>
      <c r="V121" s="15">
        <v>31390745</v>
      </c>
      <c r="W121" s="15">
        <v>5786200</v>
      </c>
      <c r="X121" s="15"/>
      <c r="Y121" s="2"/>
      <c r="Z121" s="2"/>
      <c r="AA121" s="2"/>
      <c r="AB121" s="15">
        <v>9187185</v>
      </c>
      <c r="AC121" s="15"/>
      <c r="AD121" s="15">
        <v>38650</v>
      </c>
      <c r="AE121" s="18">
        <v>360554</v>
      </c>
      <c r="AF121" s="18">
        <f t="shared" si="1"/>
        <v>161234302</v>
      </c>
    </row>
    <row r="122" spans="1:32" s="16" customFormat="1" x14ac:dyDescent="0.15">
      <c r="A122" s="14">
        <v>40694</v>
      </c>
      <c r="B122" s="15">
        <v>88298586</v>
      </c>
      <c r="C122" s="15">
        <v>41544</v>
      </c>
      <c r="D122" s="15">
        <v>389358</v>
      </c>
      <c r="E122" s="15">
        <v>63530</v>
      </c>
      <c r="F122" s="15"/>
      <c r="G122" s="15">
        <v>1356989</v>
      </c>
      <c r="H122" s="15"/>
      <c r="I122" s="15">
        <v>3701769</v>
      </c>
      <c r="J122" s="15">
        <v>3183738</v>
      </c>
      <c r="K122" s="15">
        <v>15936186</v>
      </c>
      <c r="L122" s="15">
        <v>756791</v>
      </c>
      <c r="N122" s="15">
        <v>6287109</v>
      </c>
      <c r="Q122" s="15">
        <v>11881560</v>
      </c>
      <c r="R122" s="15"/>
      <c r="S122" s="15"/>
      <c r="T122" s="15">
        <v>1153180</v>
      </c>
      <c r="U122" s="15">
        <v>257837</v>
      </c>
      <c r="V122" s="15">
        <v>37542353</v>
      </c>
      <c r="W122" s="15">
        <v>6526283</v>
      </c>
      <c r="X122" s="15"/>
      <c r="Y122" s="2"/>
      <c r="Z122" s="2"/>
      <c r="AA122" s="2"/>
      <c r="AB122" s="15">
        <v>10410121</v>
      </c>
      <c r="AC122" s="15"/>
      <c r="AD122" s="15">
        <v>46653</v>
      </c>
      <c r="AE122" s="18">
        <v>444464</v>
      </c>
      <c r="AF122" s="18">
        <f t="shared" si="1"/>
        <v>188278051</v>
      </c>
    </row>
    <row r="123" spans="1:32" s="16" customFormat="1" x14ac:dyDescent="0.15">
      <c r="A123" s="14">
        <v>40724</v>
      </c>
      <c r="B123" s="15">
        <v>80112648</v>
      </c>
      <c r="C123" s="15">
        <v>41412</v>
      </c>
      <c r="D123" s="15">
        <v>355269</v>
      </c>
      <c r="E123" s="15">
        <v>55548</v>
      </c>
      <c r="F123" s="15"/>
      <c r="G123" s="15">
        <v>1315630</v>
      </c>
      <c r="H123" s="15"/>
      <c r="I123" s="15">
        <v>3223472</v>
      </c>
      <c r="J123" s="15">
        <v>2662794</v>
      </c>
      <c r="K123" s="15">
        <v>14557799</v>
      </c>
      <c r="L123" s="15">
        <v>676628</v>
      </c>
      <c r="N123" s="15">
        <v>5274210</v>
      </c>
      <c r="Q123" s="15">
        <v>11268072</v>
      </c>
      <c r="R123" s="15"/>
      <c r="S123" s="15">
        <v>12</v>
      </c>
      <c r="T123" s="15">
        <v>2045289</v>
      </c>
      <c r="U123" s="15">
        <v>407567</v>
      </c>
      <c r="V123" s="15">
        <v>34287904</v>
      </c>
      <c r="W123" s="15">
        <v>5234513</v>
      </c>
      <c r="X123" s="15"/>
      <c r="Y123" s="2"/>
      <c r="Z123" s="2"/>
      <c r="AA123" s="2"/>
      <c r="AB123" s="15">
        <v>9302862</v>
      </c>
      <c r="AC123" s="15"/>
      <c r="AD123" s="15">
        <v>39382</v>
      </c>
      <c r="AE123" s="18">
        <v>445313</v>
      </c>
      <c r="AF123" s="18">
        <f t="shared" si="1"/>
        <v>171306324</v>
      </c>
    </row>
    <row r="124" spans="1:32" s="16" customFormat="1" x14ac:dyDescent="0.15">
      <c r="A124" s="14">
        <v>40755</v>
      </c>
      <c r="B124" s="15">
        <v>84340660</v>
      </c>
      <c r="C124" s="15">
        <v>39936</v>
      </c>
      <c r="D124" s="15">
        <v>370732</v>
      </c>
      <c r="E124" s="15">
        <v>46982</v>
      </c>
      <c r="F124" s="15"/>
      <c r="G124" s="15">
        <v>1090812</v>
      </c>
      <c r="H124" s="15"/>
      <c r="I124" s="15">
        <v>2791211</v>
      </c>
      <c r="J124" s="15">
        <v>2537973</v>
      </c>
      <c r="K124" s="15">
        <v>15398013</v>
      </c>
      <c r="L124" s="15">
        <v>668909</v>
      </c>
      <c r="N124" s="15">
        <v>4897742</v>
      </c>
      <c r="Q124" s="15">
        <v>10756128</v>
      </c>
      <c r="R124" s="15"/>
      <c r="S124" s="15"/>
      <c r="T124" s="15">
        <v>5413280</v>
      </c>
      <c r="U124" s="15">
        <v>1162833</v>
      </c>
      <c r="V124" s="15">
        <v>35556803</v>
      </c>
      <c r="W124" s="15">
        <v>4412237</v>
      </c>
      <c r="X124" s="15"/>
      <c r="Y124" s="2"/>
      <c r="Z124" s="2"/>
      <c r="AA124" s="2"/>
      <c r="AB124" s="15">
        <v>7835929</v>
      </c>
      <c r="AC124" s="15"/>
      <c r="AD124" s="15">
        <v>52605</v>
      </c>
      <c r="AE124" s="18">
        <v>410757</v>
      </c>
      <c r="AF124" s="18">
        <f t="shared" si="1"/>
        <v>177783542</v>
      </c>
    </row>
    <row r="125" spans="1:32" s="16" customFormat="1" x14ac:dyDescent="0.15">
      <c r="A125" s="14">
        <v>40786</v>
      </c>
      <c r="B125" s="15">
        <v>93578380</v>
      </c>
      <c r="C125" s="15">
        <v>40428</v>
      </c>
      <c r="D125" s="15">
        <v>417622</v>
      </c>
      <c r="E125" s="15">
        <v>49776</v>
      </c>
      <c r="F125" s="15"/>
      <c r="G125" s="15">
        <v>1121811</v>
      </c>
      <c r="H125" s="15"/>
      <c r="I125" s="15">
        <v>2835872</v>
      </c>
      <c r="J125" s="15">
        <v>2723221</v>
      </c>
      <c r="K125" s="15">
        <v>16998563</v>
      </c>
      <c r="L125" s="15">
        <v>711285</v>
      </c>
      <c r="N125" s="15">
        <v>5189371</v>
      </c>
      <c r="Q125" s="15">
        <v>11618376</v>
      </c>
      <c r="R125" s="15"/>
      <c r="S125" s="15">
        <v>12</v>
      </c>
      <c r="T125" s="15">
        <v>5819860</v>
      </c>
      <c r="U125" s="15">
        <v>1296580</v>
      </c>
      <c r="V125" s="15">
        <v>41237038</v>
      </c>
      <c r="W125" s="15">
        <v>4796472</v>
      </c>
      <c r="X125" s="15"/>
      <c r="Y125" s="2"/>
      <c r="Z125" s="2"/>
      <c r="AA125" s="2"/>
      <c r="AB125" s="15">
        <v>7208012</v>
      </c>
      <c r="AC125" s="15"/>
      <c r="AD125" s="15">
        <v>50996</v>
      </c>
      <c r="AE125" s="18">
        <v>492249</v>
      </c>
      <c r="AF125" s="18">
        <f t="shared" si="1"/>
        <v>196185924</v>
      </c>
    </row>
    <row r="126" spans="1:32" s="16" customFormat="1" x14ac:dyDescent="0.15">
      <c r="A126" s="14">
        <v>40816</v>
      </c>
      <c r="B126" s="15">
        <v>81185472</v>
      </c>
      <c r="C126" s="15">
        <v>39613</v>
      </c>
      <c r="D126" s="15">
        <v>396237</v>
      </c>
      <c r="E126" s="15">
        <v>48456</v>
      </c>
      <c r="F126" s="15"/>
      <c r="G126" s="15">
        <v>1187260</v>
      </c>
      <c r="H126" s="15"/>
      <c r="I126" s="15">
        <v>2662934</v>
      </c>
      <c r="J126" s="15">
        <v>2384189</v>
      </c>
      <c r="K126" s="15">
        <v>14995340</v>
      </c>
      <c r="L126" s="15">
        <v>640134</v>
      </c>
      <c r="N126" s="15">
        <v>4589687</v>
      </c>
      <c r="Q126" s="15">
        <v>10271304</v>
      </c>
      <c r="R126" s="15"/>
      <c r="S126" s="15">
        <v>12</v>
      </c>
      <c r="T126" s="15">
        <v>5300635</v>
      </c>
      <c r="U126" s="15">
        <v>1104883</v>
      </c>
      <c r="V126" s="15">
        <v>35922986</v>
      </c>
      <c r="W126" s="15">
        <v>4100581</v>
      </c>
      <c r="X126" s="15"/>
      <c r="Y126" s="2">
        <v>0</v>
      </c>
      <c r="Z126" s="2"/>
      <c r="AA126" s="2"/>
      <c r="AB126" s="15">
        <v>7321291</v>
      </c>
      <c r="AC126" s="15"/>
      <c r="AD126" s="15">
        <v>51190</v>
      </c>
      <c r="AE126" s="18">
        <v>396067</v>
      </c>
      <c r="AF126" s="18">
        <f t="shared" si="1"/>
        <v>172598271</v>
      </c>
    </row>
    <row r="127" spans="1:32" s="16" customFormat="1" x14ac:dyDescent="0.15">
      <c r="A127" s="14">
        <v>40847</v>
      </c>
      <c r="B127" s="15">
        <v>74229130</v>
      </c>
      <c r="C127" s="15">
        <v>35448</v>
      </c>
      <c r="D127" s="15">
        <v>378852</v>
      </c>
      <c r="E127" s="15">
        <v>50136</v>
      </c>
      <c r="F127" s="15"/>
      <c r="G127" s="15">
        <v>1287468</v>
      </c>
      <c r="H127" s="15"/>
      <c r="I127" s="15">
        <v>2958961</v>
      </c>
      <c r="J127" s="15">
        <v>2376458</v>
      </c>
      <c r="K127" s="15">
        <v>13886608</v>
      </c>
      <c r="L127" s="15">
        <v>617564</v>
      </c>
      <c r="N127" s="15">
        <v>4579433</v>
      </c>
      <c r="Q127" s="15">
        <v>9872244</v>
      </c>
      <c r="R127" s="15"/>
      <c r="S127" s="15"/>
      <c r="T127" s="15">
        <v>5357669</v>
      </c>
      <c r="U127" s="15">
        <v>1087030</v>
      </c>
      <c r="V127" s="15">
        <v>32021894</v>
      </c>
      <c r="W127" s="15">
        <v>3915756</v>
      </c>
      <c r="X127" s="15"/>
      <c r="Y127" s="2">
        <v>72</v>
      </c>
      <c r="Z127" s="2"/>
      <c r="AA127" s="2"/>
      <c r="AB127" s="15">
        <v>7989052</v>
      </c>
      <c r="AC127" s="15"/>
      <c r="AD127" s="15">
        <v>45322</v>
      </c>
      <c r="AE127" s="18">
        <v>367320</v>
      </c>
      <c r="AF127" s="18">
        <f t="shared" si="1"/>
        <v>161056417</v>
      </c>
    </row>
    <row r="128" spans="1:32" s="16" customFormat="1" x14ac:dyDescent="0.15">
      <c r="A128" s="14">
        <v>40877</v>
      </c>
      <c r="B128" s="15">
        <v>63115136</v>
      </c>
      <c r="C128" s="15">
        <v>32699</v>
      </c>
      <c r="D128" s="15">
        <v>335923</v>
      </c>
      <c r="E128" s="15">
        <v>46812</v>
      </c>
      <c r="F128" s="15"/>
      <c r="G128" s="15">
        <v>1198356</v>
      </c>
      <c r="H128" s="15"/>
      <c r="I128" s="15">
        <v>2898058</v>
      </c>
      <c r="J128" s="15">
        <v>2103721</v>
      </c>
      <c r="K128" s="15">
        <v>11523187</v>
      </c>
      <c r="L128" s="15">
        <v>559314</v>
      </c>
      <c r="N128" s="15">
        <v>4148548</v>
      </c>
      <c r="Q128" s="15">
        <v>9478920</v>
      </c>
      <c r="R128" s="15"/>
      <c r="S128" s="15"/>
      <c r="T128" s="15">
        <v>4714093</v>
      </c>
      <c r="U128" s="15">
        <v>975611</v>
      </c>
      <c r="V128" s="15">
        <v>26455045</v>
      </c>
      <c r="W128" s="15">
        <v>3531739</v>
      </c>
      <c r="X128" s="15"/>
      <c r="Y128" s="2"/>
      <c r="Z128" s="2"/>
      <c r="AA128" s="2"/>
      <c r="AB128" s="15">
        <v>7569651</v>
      </c>
      <c r="AC128" s="15"/>
      <c r="AD128" s="15">
        <v>39914</v>
      </c>
      <c r="AE128" s="18">
        <v>290852</v>
      </c>
      <c r="AF128" s="18">
        <f t="shared" si="1"/>
        <v>139017579</v>
      </c>
    </row>
    <row r="129" spans="1:32" s="16" customFormat="1" x14ac:dyDescent="0.15">
      <c r="A129" s="14">
        <v>40908</v>
      </c>
      <c r="B129" s="15">
        <v>56703471</v>
      </c>
      <c r="C129" s="15">
        <v>35448</v>
      </c>
      <c r="D129" s="15">
        <v>314340</v>
      </c>
      <c r="E129" s="15">
        <v>41736</v>
      </c>
      <c r="F129" s="15"/>
      <c r="G129" s="15">
        <v>898420</v>
      </c>
      <c r="H129" s="15"/>
      <c r="I129" s="15">
        <v>2814818</v>
      </c>
      <c r="J129" s="15">
        <v>2073178</v>
      </c>
      <c r="K129" s="15">
        <v>10578621</v>
      </c>
      <c r="L129" s="15">
        <v>526324</v>
      </c>
      <c r="N129" s="15">
        <v>3850392</v>
      </c>
      <c r="Q129" s="15">
        <v>8191464</v>
      </c>
      <c r="R129" s="15"/>
      <c r="S129" s="15"/>
      <c r="T129" s="15">
        <v>4325683</v>
      </c>
      <c r="U129" s="15">
        <v>924232</v>
      </c>
      <c r="V129" s="15">
        <v>22649161</v>
      </c>
      <c r="W129" s="15">
        <v>3292498</v>
      </c>
      <c r="X129" s="15"/>
      <c r="Y129" s="2">
        <v>-72</v>
      </c>
      <c r="Z129" s="2"/>
      <c r="AA129" s="2"/>
      <c r="AB129" s="15">
        <v>7143635</v>
      </c>
      <c r="AC129" s="15"/>
      <c r="AD129" s="15">
        <v>39358</v>
      </c>
      <c r="AE129" s="18">
        <v>263242</v>
      </c>
      <c r="AF129" s="18">
        <f t="shared" si="1"/>
        <v>124665949</v>
      </c>
    </row>
    <row r="130" spans="1:32" s="16" customFormat="1" x14ac:dyDescent="0.15">
      <c r="A130" s="14">
        <v>40939</v>
      </c>
      <c r="B130" s="15">
        <v>69383845</v>
      </c>
      <c r="C130" s="15">
        <v>37092</v>
      </c>
      <c r="D130" s="15">
        <v>344547</v>
      </c>
      <c r="E130" s="15">
        <v>53664</v>
      </c>
      <c r="F130" s="15"/>
      <c r="G130" s="15">
        <v>821407</v>
      </c>
      <c r="H130" s="15"/>
      <c r="I130" s="15">
        <v>3036867</v>
      </c>
      <c r="J130" s="15">
        <v>2568250</v>
      </c>
      <c r="K130" s="15">
        <v>13077757</v>
      </c>
      <c r="L130" s="15">
        <v>652990</v>
      </c>
      <c r="N130" s="15">
        <v>4653709</v>
      </c>
      <c r="Q130" s="15">
        <v>9319584</v>
      </c>
      <c r="R130" s="15"/>
      <c r="S130" s="15">
        <v>24</v>
      </c>
      <c r="T130" s="15">
        <v>4868109</v>
      </c>
      <c r="U130" s="15">
        <v>1201195</v>
      </c>
      <c r="V130" s="15">
        <v>25370727</v>
      </c>
      <c r="W130" s="15">
        <v>4121394</v>
      </c>
      <c r="X130" s="15"/>
      <c r="Y130" s="2"/>
      <c r="Z130" s="2"/>
      <c r="AA130" s="2"/>
      <c r="AB130" s="15">
        <v>7261168</v>
      </c>
      <c r="AC130" s="15"/>
      <c r="AD130" s="15">
        <v>51926</v>
      </c>
      <c r="AE130" s="18">
        <v>340109</v>
      </c>
      <c r="AF130" s="18">
        <f t="shared" si="1"/>
        <v>147164364</v>
      </c>
    </row>
    <row r="131" spans="1:32" s="16" customFormat="1" x14ac:dyDescent="0.15">
      <c r="A131" s="14">
        <v>40968</v>
      </c>
      <c r="B131" s="15">
        <v>60147381</v>
      </c>
      <c r="C131" s="15">
        <v>31932</v>
      </c>
      <c r="D131" s="15">
        <v>332469</v>
      </c>
      <c r="E131" s="15">
        <v>47364</v>
      </c>
      <c r="F131" s="15"/>
      <c r="G131" s="15">
        <v>833174</v>
      </c>
      <c r="H131" s="15"/>
      <c r="I131" s="15">
        <v>2885323</v>
      </c>
      <c r="J131" s="15">
        <v>2231686</v>
      </c>
      <c r="K131" s="15">
        <v>10695726</v>
      </c>
      <c r="L131" s="15">
        <v>552811</v>
      </c>
      <c r="N131" s="15">
        <v>4314237</v>
      </c>
      <c r="Q131" s="15">
        <v>9082824</v>
      </c>
      <c r="R131" s="15"/>
      <c r="S131" s="15">
        <v>36</v>
      </c>
      <c r="T131" s="15">
        <v>4723374</v>
      </c>
      <c r="U131" s="15">
        <v>1048041</v>
      </c>
      <c r="V131" s="15">
        <v>23990963</v>
      </c>
      <c r="W131" s="15">
        <v>3616262</v>
      </c>
      <c r="X131" s="15"/>
      <c r="Y131" s="2">
        <v>48</v>
      </c>
      <c r="Z131" s="2"/>
      <c r="AA131" s="2"/>
      <c r="AB131" s="15">
        <v>7189856</v>
      </c>
      <c r="AC131" s="15"/>
      <c r="AD131" s="15">
        <v>44474</v>
      </c>
      <c r="AE131" s="18">
        <v>295008</v>
      </c>
      <c r="AF131" s="18">
        <f t="shared" si="1"/>
        <v>132062989</v>
      </c>
    </row>
    <row r="132" spans="1:32" s="16" customFormat="1" x14ac:dyDescent="0.15">
      <c r="A132" s="14">
        <v>40999</v>
      </c>
      <c r="B132" s="15">
        <v>65582636</v>
      </c>
      <c r="C132" s="15">
        <v>36144</v>
      </c>
      <c r="D132" s="15">
        <v>372462</v>
      </c>
      <c r="E132" s="15">
        <v>46176</v>
      </c>
      <c r="F132" s="15"/>
      <c r="G132" s="15">
        <v>931818</v>
      </c>
      <c r="H132" s="15"/>
      <c r="I132" s="15">
        <v>3129938</v>
      </c>
      <c r="J132" s="15">
        <v>2472118</v>
      </c>
      <c r="K132" s="15">
        <v>11740436</v>
      </c>
      <c r="L132" s="15">
        <v>577808</v>
      </c>
      <c r="N132" s="15">
        <v>4797609</v>
      </c>
      <c r="Q132" s="15">
        <v>8882676</v>
      </c>
      <c r="R132" s="15"/>
      <c r="S132" s="15"/>
      <c r="T132" s="15">
        <v>5389088</v>
      </c>
      <c r="U132" s="15">
        <v>1153134</v>
      </c>
      <c r="V132" s="15">
        <v>26767999</v>
      </c>
      <c r="W132" s="15">
        <v>3890079</v>
      </c>
      <c r="X132" s="15"/>
      <c r="Y132" s="2">
        <v>72</v>
      </c>
      <c r="Z132" s="2"/>
      <c r="AA132" s="2"/>
      <c r="AB132" s="15">
        <v>8125590</v>
      </c>
      <c r="AC132" s="15"/>
      <c r="AD132" s="15">
        <v>46349</v>
      </c>
      <c r="AE132" s="18">
        <v>295788</v>
      </c>
      <c r="AF132" s="18">
        <f t="shared" si="1"/>
        <v>144237920</v>
      </c>
    </row>
    <row r="133" spans="1:32" s="16" customFormat="1" x14ac:dyDescent="0.15">
      <c r="A133" s="14">
        <v>41029</v>
      </c>
      <c r="B133" s="15">
        <v>76581283</v>
      </c>
      <c r="C133" s="15">
        <v>38424</v>
      </c>
      <c r="D133" s="15">
        <v>406476</v>
      </c>
      <c r="E133" s="15">
        <v>49980</v>
      </c>
      <c r="F133" s="15"/>
      <c r="G133" s="15">
        <v>780061</v>
      </c>
      <c r="H133" s="15"/>
      <c r="I133" s="15">
        <v>3247969</v>
      </c>
      <c r="J133" s="15">
        <v>2791380</v>
      </c>
      <c r="K133" s="15">
        <v>13520834</v>
      </c>
      <c r="L133" s="15">
        <v>629676</v>
      </c>
      <c r="N133" s="15">
        <v>5418985</v>
      </c>
      <c r="Q133" s="15">
        <v>10436856</v>
      </c>
      <c r="R133" s="15"/>
      <c r="S133" s="15"/>
      <c r="T133" s="15">
        <v>5941959</v>
      </c>
      <c r="U133" s="15">
        <v>1289752</v>
      </c>
      <c r="V133" s="15">
        <v>30764291</v>
      </c>
      <c r="W133" s="15">
        <v>4403605</v>
      </c>
      <c r="X133" s="15"/>
      <c r="Y133" s="2">
        <v>24</v>
      </c>
      <c r="Z133" s="2"/>
      <c r="AA133" s="2"/>
      <c r="AB133" s="15">
        <v>8611304</v>
      </c>
      <c r="AC133" s="15"/>
      <c r="AD133" s="15">
        <v>51951</v>
      </c>
      <c r="AE133" s="18">
        <v>331104</v>
      </c>
      <c r="AF133" s="18">
        <f t="shared" si="1"/>
        <v>165295914</v>
      </c>
    </row>
    <row r="134" spans="1:32" s="16" customFormat="1" x14ac:dyDescent="0.15">
      <c r="A134" s="14">
        <v>41060</v>
      </c>
      <c r="B134" s="15">
        <v>87462324</v>
      </c>
      <c r="C134" s="15">
        <v>43939</v>
      </c>
      <c r="D134" s="15">
        <v>467007</v>
      </c>
      <c r="E134" s="15">
        <v>62124</v>
      </c>
      <c r="F134" s="15"/>
      <c r="G134" s="15">
        <v>1056301</v>
      </c>
      <c r="H134" s="15"/>
      <c r="I134" s="15">
        <v>3628120</v>
      </c>
      <c r="J134" s="15">
        <v>3095678</v>
      </c>
      <c r="K134" s="15">
        <v>15276554</v>
      </c>
      <c r="L134" s="15">
        <v>689673</v>
      </c>
      <c r="N134" s="15">
        <v>5845469</v>
      </c>
      <c r="Q134" s="15">
        <v>11746872</v>
      </c>
      <c r="R134" s="15"/>
      <c r="S134" s="15">
        <v>60</v>
      </c>
      <c r="T134" s="15">
        <v>6672711</v>
      </c>
      <c r="U134" s="15">
        <v>1389383</v>
      </c>
      <c r="V134" s="15">
        <v>35682628</v>
      </c>
      <c r="W134" s="15">
        <v>4797855</v>
      </c>
      <c r="X134" s="15"/>
      <c r="Y134" s="2">
        <v>36</v>
      </c>
      <c r="Z134" s="2"/>
      <c r="AA134" s="2"/>
      <c r="AB134" s="15">
        <v>9703063</v>
      </c>
      <c r="AC134" s="15"/>
      <c r="AD134" s="15">
        <v>58739</v>
      </c>
      <c r="AE134" s="18">
        <v>417708</v>
      </c>
      <c r="AF134" s="18">
        <f t="shared" si="1"/>
        <v>188096244</v>
      </c>
    </row>
    <row r="135" spans="1:32" s="16" customFormat="1" x14ac:dyDescent="0.15">
      <c r="A135" s="14">
        <v>41090</v>
      </c>
      <c r="B135" s="15">
        <v>78476277</v>
      </c>
      <c r="C135" s="15">
        <v>40181</v>
      </c>
      <c r="D135" s="15">
        <v>414409</v>
      </c>
      <c r="E135" s="15">
        <v>50304</v>
      </c>
      <c r="F135" s="15"/>
      <c r="G135" s="15">
        <v>851375</v>
      </c>
      <c r="H135" s="15"/>
      <c r="I135" s="15">
        <v>3154968</v>
      </c>
      <c r="J135" s="15">
        <v>2593750</v>
      </c>
      <c r="K135" s="15">
        <v>13807895</v>
      </c>
      <c r="L135" s="15">
        <v>594116</v>
      </c>
      <c r="N135" s="15">
        <v>4965776</v>
      </c>
      <c r="Q135" s="15">
        <v>10109496</v>
      </c>
      <c r="R135" s="15"/>
      <c r="S135" s="15"/>
      <c r="T135" s="15">
        <v>5822986</v>
      </c>
      <c r="U135" s="15">
        <v>1139769</v>
      </c>
      <c r="V135" s="15">
        <v>33158683</v>
      </c>
      <c r="W135" s="15">
        <v>4057314</v>
      </c>
      <c r="X135" s="15"/>
      <c r="Y135" s="2">
        <v>72</v>
      </c>
      <c r="Z135" s="2"/>
      <c r="AA135" s="2"/>
      <c r="AB135" s="15">
        <v>8633310</v>
      </c>
      <c r="AC135" s="15"/>
      <c r="AD135" s="15">
        <v>51462</v>
      </c>
      <c r="AE135" s="18">
        <v>326388</v>
      </c>
      <c r="AF135" s="18">
        <f t="shared" si="1"/>
        <v>168248531</v>
      </c>
    </row>
    <row r="136" spans="1:32" s="16" customFormat="1" x14ac:dyDescent="0.15">
      <c r="A136" s="14">
        <v>41121</v>
      </c>
      <c r="B136" s="15">
        <v>95334373</v>
      </c>
      <c r="C136" s="15">
        <v>42888</v>
      </c>
      <c r="D136" s="15">
        <v>499075</v>
      </c>
      <c r="E136" s="15">
        <v>60741</v>
      </c>
      <c r="F136" s="15"/>
      <c r="G136" s="15">
        <v>902236</v>
      </c>
      <c r="H136" s="15"/>
      <c r="I136" s="15">
        <v>3195673</v>
      </c>
      <c r="J136" s="15">
        <v>2907128</v>
      </c>
      <c r="K136" s="15">
        <v>17050461</v>
      </c>
      <c r="L136" s="15">
        <v>674159</v>
      </c>
      <c r="N136" s="15">
        <v>5402899</v>
      </c>
      <c r="Q136" s="15">
        <v>11636724</v>
      </c>
      <c r="R136" s="15"/>
      <c r="S136" s="15">
        <v>12</v>
      </c>
      <c r="T136" s="15">
        <v>6504389</v>
      </c>
      <c r="U136" s="15">
        <v>1265817</v>
      </c>
      <c r="V136" s="15">
        <v>42751333</v>
      </c>
      <c r="W136" s="15">
        <v>4630743</v>
      </c>
      <c r="X136" s="15"/>
      <c r="Y136" s="2">
        <v>120</v>
      </c>
      <c r="Z136" s="2"/>
      <c r="AA136" s="2"/>
      <c r="AB136" s="15">
        <v>8575246</v>
      </c>
      <c r="AC136" s="15"/>
      <c r="AD136" s="15">
        <v>54960</v>
      </c>
      <c r="AE136" s="18">
        <v>385416</v>
      </c>
      <c r="AF136" s="18">
        <f t="shared" si="1"/>
        <v>201874393</v>
      </c>
    </row>
    <row r="137" spans="1:32" s="16" customFormat="1" x14ac:dyDescent="0.15">
      <c r="A137" s="14">
        <v>41152</v>
      </c>
      <c r="B137" s="15">
        <v>96686788</v>
      </c>
      <c r="C137" s="15">
        <v>46123</v>
      </c>
      <c r="D137" s="15">
        <v>482257</v>
      </c>
      <c r="E137" s="15">
        <v>51528</v>
      </c>
      <c r="F137" s="15"/>
      <c r="G137" s="15">
        <v>712390</v>
      </c>
      <c r="H137" s="15"/>
      <c r="I137" s="15">
        <v>2895794</v>
      </c>
      <c r="J137" s="15">
        <v>2797971</v>
      </c>
      <c r="K137" s="15">
        <v>16887659</v>
      </c>
      <c r="L137" s="15">
        <v>655850</v>
      </c>
      <c r="N137" s="15">
        <v>5106135</v>
      </c>
      <c r="Q137" s="15">
        <v>11465976</v>
      </c>
      <c r="R137" s="15"/>
      <c r="S137" s="15">
        <v>36</v>
      </c>
      <c r="T137" s="15">
        <v>6265382</v>
      </c>
      <c r="U137" s="15">
        <v>1236117</v>
      </c>
      <c r="V137" s="15">
        <v>45068050</v>
      </c>
      <c r="W137" s="15">
        <v>4584009</v>
      </c>
      <c r="X137" s="15"/>
      <c r="Y137" s="2">
        <v>24</v>
      </c>
      <c r="Z137" s="2"/>
      <c r="AA137" s="2"/>
      <c r="AB137" s="15">
        <v>6935939</v>
      </c>
      <c r="AC137" s="15"/>
      <c r="AD137" s="15">
        <v>56776</v>
      </c>
      <c r="AE137" s="18">
        <v>393096</v>
      </c>
      <c r="AF137" s="18">
        <f t="shared" si="1"/>
        <v>202327900</v>
      </c>
    </row>
    <row r="138" spans="1:32" s="16" customFormat="1" x14ac:dyDescent="0.15">
      <c r="A138" s="14">
        <v>41182</v>
      </c>
      <c r="B138" s="15">
        <v>79668821</v>
      </c>
      <c r="C138" s="15">
        <v>40236</v>
      </c>
      <c r="D138" s="15">
        <v>438445</v>
      </c>
      <c r="E138" s="15">
        <v>44980</v>
      </c>
      <c r="F138" s="15"/>
      <c r="G138" s="15">
        <v>719785</v>
      </c>
      <c r="H138" s="15"/>
      <c r="I138" s="15">
        <v>2533299</v>
      </c>
      <c r="J138" s="15">
        <v>2379947</v>
      </c>
      <c r="K138" s="15">
        <v>14173218</v>
      </c>
      <c r="L138" s="15">
        <v>558590</v>
      </c>
      <c r="N138" s="15">
        <v>4407992</v>
      </c>
      <c r="Q138" s="15">
        <v>9522444</v>
      </c>
      <c r="R138" s="15"/>
      <c r="S138" s="15">
        <v>60</v>
      </c>
      <c r="T138" s="15">
        <v>5358333</v>
      </c>
      <c r="U138" s="15">
        <v>1031929</v>
      </c>
      <c r="V138" s="15">
        <v>36552390</v>
      </c>
      <c r="W138" s="15">
        <v>3841831</v>
      </c>
      <c r="X138" s="15"/>
      <c r="Y138" s="2">
        <v>108</v>
      </c>
      <c r="Z138" s="2"/>
      <c r="AA138" s="2"/>
      <c r="AB138" s="15">
        <v>6745390</v>
      </c>
      <c r="AC138" s="15"/>
      <c r="AD138" s="15">
        <v>50600</v>
      </c>
      <c r="AE138" s="18">
        <v>340032</v>
      </c>
      <c r="AF138" s="18">
        <f t="shared" ref="AF138:AF201" si="2">SUM(B138:C138,D138,E138,G138,I138,J138,K138:L138,N138,Q138,S138,T138:U138,V138,W138,Y138,AB138,AD138:AE138)</f>
        <v>168408430</v>
      </c>
    </row>
    <row r="139" spans="1:32" s="16" customFormat="1" x14ac:dyDescent="0.15">
      <c r="A139" s="14">
        <v>41213</v>
      </c>
      <c r="B139" s="15">
        <v>79108693</v>
      </c>
      <c r="C139" s="15">
        <v>37885</v>
      </c>
      <c r="D139" s="15">
        <v>416971</v>
      </c>
      <c r="E139" s="15">
        <v>48403</v>
      </c>
      <c r="F139" s="15"/>
      <c r="G139" s="15">
        <v>975830</v>
      </c>
      <c r="H139" s="15"/>
      <c r="I139" s="15">
        <v>3065641</v>
      </c>
      <c r="J139" s="15">
        <v>2505680</v>
      </c>
      <c r="K139" s="15">
        <v>14273708</v>
      </c>
      <c r="L139" s="15">
        <v>606247</v>
      </c>
      <c r="N139" s="15">
        <v>4791549</v>
      </c>
      <c r="Q139" s="15">
        <v>10065312</v>
      </c>
      <c r="R139" s="15"/>
      <c r="S139" s="15">
        <v>12</v>
      </c>
      <c r="T139" s="15">
        <v>5795702</v>
      </c>
      <c r="U139" s="15">
        <v>1083986</v>
      </c>
      <c r="V139" s="15">
        <v>35416710</v>
      </c>
      <c r="W139" s="15">
        <v>3989615</v>
      </c>
      <c r="X139" s="15"/>
      <c r="Y139" s="2">
        <v>36</v>
      </c>
      <c r="Z139" s="2"/>
      <c r="AA139" s="2"/>
      <c r="AB139" s="15">
        <v>8245200</v>
      </c>
      <c r="AC139" s="15"/>
      <c r="AD139" s="15">
        <v>52917</v>
      </c>
      <c r="AE139" s="18">
        <v>321648</v>
      </c>
      <c r="AF139" s="18">
        <f t="shared" si="2"/>
        <v>170801745</v>
      </c>
    </row>
    <row r="140" spans="1:32" s="16" customFormat="1" x14ac:dyDescent="0.15">
      <c r="A140" s="14">
        <v>41243</v>
      </c>
      <c r="B140" s="15">
        <v>59457439</v>
      </c>
      <c r="C140" s="15">
        <v>33348</v>
      </c>
      <c r="D140" s="15">
        <v>356539</v>
      </c>
      <c r="E140" s="15">
        <v>39984</v>
      </c>
      <c r="F140" s="15"/>
      <c r="G140" s="15">
        <v>784526</v>
      </c>
      <c r="H140" s="15"/>
      <c r="I140" s="15">
        <v>2683899</v>
      </c>
      <c r="J140" s="15">
        <v>2036476</v>
      </c>
      <c r="K140" s="15">
        <v>10583570</v>
      </c>
      <c r="L140" s="15">
        <v>485179</v>
      </c>
      <c r="N140" s="15">
        <v>3864680</v>
      </c>
      <c r="Q140" s="15">
        <v>7803480</v>
      </c>
      <c r="R140" s="15"/>
      <c r="S140" s="15">
        <v>12</v>
      </c>
      <c r="T140" s="15">
        <v>4753104</v>
      </c>
      <c r="U140" s="15">
        <v>860871</v>
      </c>
      <c r="V140" s="15">
        <v>25031270</v>
      </c>
      <c r="W140" s="15">
        <v>3174040</v>
      </c>
      <c r="X140" s="15"/>
      <c r="Y140" s="2">
        <v>36</v>
      </c>
      <c r="Z140" s="2"/>
      <c r="AA140" s="2"/>
      <c r="AB140" s="15">
        <v>6602275</v>
      </c>
      <c r="AC140" s="15"/>
      <c r="AD140" s="15">
        <v>40383</v>
      </c>
      <c r="AE140" s="18">
        <v>248220</v>
      </c>
      <c r="AF140" s="18">
        <f t="shared" si="2"/>
        <v>128839331</v>
      </c>
    </row>
    <row r="141" spans="1:32" s="16" customFormat="1" x14ac:dyDescent="0.15">
      <c r="A141" s="14">
        <v>41274</v>
      </c>
      <c r="B141" s="15">
        <v>53440119</v>
      </c>
      <c r="C141" s="15">
        <v>28920</v>
      </c>
      <c r="D141" s="15">
        <v>350309</v>
      </c>
      <c r="E141" s="15">
        <v>40547</v>
      </c>
      <c r="F141" s="15"/>
      <c r="G141" s="15">
        <v>672263</v>
      </c>
      <c r="H141" s="15"/>
      <c r="I141" s="15">
        <v>2612756</v>
      </c>
      <c r="J141" s="15">
        <v>1969985</v>
      </c>
      <c r="K141" s="15">
        <v>10141021</v>
      </c>
      <c r="L141" s="15">
        <v>470133</v>
      </c>
      <c r="N141" s="15">
        <v>3596574</v>
      </c>
      <c r="Q141" s="15">
        <v>7169136</v>
      </c>
      <c r="R141" s="15"/>
      <c r="S141" s="15">
        <v>252</v>
      </c>
      <c r="T141" s="15">
        <v>4495367</v>
      </c>
      <c r="U141" s="15">
        <v>824499</v>
      </c>
      <c r="V141" s="15">
        <v>21952122</v>
      </c>
      <c r="W141" s="15">
        <v>2945608</v>
      </c>
      <c r="X141" s="15"/>
      <c r="Y141" s="2">
        <v>48</v>
      </c>
      <c r="Z141" s="2"/>
      <c r="AA141" s="2"/>
      <c r="AB141" s="15">
        <v>6393831</v>
      </c>
      <c r="AC141" s="15"/>
      <c r="AD141" s="15">
        <v>37740</v>
      </c>
      <c r="AE141" s="18">
        <v>233064</v>
      </c>
      <c r="AF141" s="18">
        <f t="shared" si="2"/>
        <v>117374294</v>
      </c>
    </row>
    <row r="142" spans="1:32" s="16" customFormat="1" x14ac:dyDescent="0.15">
      <c r="A142" s="14">
        <v>41305</v>
      </c>
      <c r="B142" s="15">
        <v>75435031</v>
      </c>
      <c r="C142" s="15">
        <v>40488</v>
      </c>
      <c r="D142" s="15">
        <v>414112</v>
      </c>
      <c r="E142" s="15">
        <v>53591</v>
      </c>
      <c r="F142" s="15"/>
      <c r="G142" s="15">
        <v>745109</v>
      </c>
      <c r="H142" s="15"/>
      <c r="I142" s="15">
        <v>3276589</v>
      </c>
      <c r="J142" s="15">
        <v>2795300</v>
      </c>
      <c r="K142" s="15">
        <v>14363429</v>
      </c>
      <c r="L142" s="15">
        <v>652070</v>
      </c>
      <c r="N142" s="15">
        <v>5044887</v>
      </c>
      <c r="Q142" s="15">
        <v>9976032</v>
      </c>
      <c r="R142" s="15"/>
      <c r="S142" s="15">
        <v>120</v>
      </c>
      <c r="T142" s="15">
        <v>5745926</v>
      </c>
      <c r="U142" s="15">
        <v>1279933</v>
      </c>
      <c r="V142" s="15">
        <v>28678944</v>
      </c>
      <c r="W142" s="15">
        <v>4385268</v>
      </c>
      <c r="X142" s="15"/>
      <c r="Y142" s="2">
        <v>84</v>
      </c>
      <c r="Z142" s="2"/>
      <c r="AA142" s="2"/>
      <c r="AB142" s="15">
        <v>7629950</v>
      </c>
      <c r="AC142" s="15"/>
      <c r="AD142" s="15">
        <v>46949</v>
      </c>
      <c r="AE142" s="18">
        <v>379548</v>
      </c>
      <c r="AF142" s="18">
        <f t="shared" si="2"/>
        <v>160943360</v>
      </c>
    </row>
    <row r="143" spans="1:32" s="16" customFormat="1" x14ac:dyDescent="0.15">
      <c r="A143" s="14">
        <v>41333</v>
      </c>
      <c r="B143" s="15">
        <v>61213841</v>
      </c>
      <c r="C143" s="15">
        <v>32316</v>
      </c>
      <c r="D143" s="15">
        <v>397317</v>
      </c>
      <c r="E143" s="15">
        <v>39548</v>
      </c>
      <c r="F143" s="15"/>
      <c r="G143" s="15">
        <v>664395</v>
      </c>
      <c r="H143" s="15"/>
      <c r="I143" s="15">
        <v>2865361</v>
      </c>
      <c r="J143" s="15">
        <v>2282764</v>
      </c>
      <c r="K143" s="15">
        <v>11086360</v>
      </c>
      <c r="L143" s="15">
        <v>508424</v>
      </c>
      <c r="N143" s="15">
        <v>4274365</v>
      </c>
      <c r="Q143" s="15">
        <v>7901712</v>
      </c>
      <c r="R143" s="15"/>
      <c r="S143" s="15">
        <v>12</v>
      </c>
      <c r="T143" s="15">
        <v>5193277</v>
      </c>
      <c r="U143" s="15">
        <v>1035680</v>
      </c>
      <c r="V143" s="15">
        <v>25197070</v>
      </c>
      <c r="W143" s="15">
        <v>3579982</v>
      </c>
      <c r="X143" s="15"/>
      <c r="Y143" s="2">
        <v>108</v>
      </c>
      <c r="Z143" s="2"/>
      <c r="AA143" s="2"/>
      <c r="AB143" s="15">
        <v>7257565</v>
      </c>
      <c r="AC143" s="15"/>
      <c r="AD143" s="15">
        <v>43502</v>
      </c>
      <c r="AE143" s="18">
        <v>268008</v>
      </c>
      <c r="AF143" s="18">
        <f t="shared" si="2"/>
        <v>133841607</v>
      </c>
    </row>
    <row r="144" spans="1:32" s="16" customFormat="1" x14ac:dyDescent="0.15">
      <c r="A144" s="14">
        <v>41364</v>
      </c>
      <c r="B144" s="15">
        <v>57743930</v>
      </c>
      <c r="C144" s="15">
        <v>31464</v>
      </c>
      <c r="D144" s="15">
        <v>371580</v>
      </c>
      <c r="E144" s="15">
        <v>43546</v>
      </c>
      <c r="F144" s="15"/>
      <c r="G144" s="15">
        <v>580888</v>
      </c>
      <c r="H144" s="15"/>
      <c r="I144" s="15">
        <v>2827320</v>
      </c>
      <c r="J144" s="15">
        <v>2202433</v>
      </c>
      <c r="K144" s="15">
        <v>10653716</v>
      </c>
      <c r="L144" s="15">
        <v>496156</v>
      </c>
      <c r="N144" s="15">
        <v>4162949</v>
      </c>
      <c r="Q144" s="15">
        <v>7872696</v>
      </c>
      <c r="R144" s="15"/>
      <c r="S144" s="15">
        <v>36</v>
      </c>
      <c r="T144" s="15">
        <v>5287374</v>
      </c>
      <c r="U144" s="15">
        <v>975639</v>
      </c>
      <c r="V144" s="15">
        <v>24695769</v>
      </c>
      <c r="W144" s="15">
        <v>3318706</v>
      </c>
      <c r="X144" s="15"/>
      <c r="Y144" s="2">
        <v>96</v>
      </c>
      <c r="Z144" s="2"/>
      <c r="AA144" s="2"/>
      <c r="AB144" s="15">
        <v>7384077</v>
      </c>
      <c r="AC144" s="15"/>
      <c r="AD144" s="15">
        <v>48108</v>
      </c>
      <c r="AE144" s="18">
        <v>217776</v>
      </c>
      <c r="AF144" s="18">
        <f t="shared" si="2"/>
        <v>128914259</v>
      </c>
    </row>
    <row r="145" spans="1:32" s="16" customFormat="1" x14ac:dyDescent="0.15">
      <c r="A145" s="14">
        <v>41394</v>
      </c>
      <c r="B145" s="15">
        <v>82160974</v>
      </c>
      <c r="C145" s="15">
        <v>41820</v>
      </c>
      <c r="D145" s="15">
        <v>529198</v>
      </c>
      <c r="E145" s="15">
        <v>53052</v>
      </c>
      <c r="F145" s="15"/>
      <c r="G145" s="15">
        <v>657780</v>
      </c>
      <c r="H145" s="15"/>
      <c r="I145" s="15">
        <v>3585506</v>
      </c>
      <c r="J145" s="15">
        <v>3067953</v>
      </c>
      <c r="K145" s="15">
        <v>14757688</v>
      </c>
      <c r="L145" s="15">
        <v>666458</v>
      </c>
      <c r="N145" s="15">
        <v>5821695</v>
      </c>
      <c r="Q145" s="15">
        <v>10614144</v>
      </c>
      <c r="R145" s="15"/>
      <c r="S145" s="15">
        <v>36</v>
      </c>
      <c r="T145" s="15">
        <v>6952120</v>
      </c>
      <c r="U145" s="15">
        <v>1329761</v>
      </c>
      <c r="V145" s="15">
        <v>34588420</v>
      </c>
      <c r="W145" s="15">
        <v>4681312</v>
      </c>
      <c r="X145" s="15"/>
      <c r="Y145" s="2">
        <v>36</v>
      </c>
      <c r="Z145" s="2"/>
      <c r="AA145" s="2"/>
      <c r="AB145" s="15">
        <v>9292614</v>
      </c>
      <c r="AC145" s="15"/>
      <c r="AD145" s="15">
        <v>51667</v>
      </c>
      <c r="AE145" s="18">
        <v>338772</v>
      </c>
      <c r="AF145" s="18">
        <f t="shared" si="2"/>
        <v>179191006</v>
      </c>
    </row>
    <row r="146" spans="1:32" s="16" customFormat="1" x14ac:dyDescent="0.15">
      <c r="A146" s="14">
        <v>41425</v>
      </c>
      <c r="B146" s="15">
        <v>96162030</v>
      </c>
      <c r="C146" s="15">
        <v>50388</v>
      </c>
      <c r="D146" s="15">
        <v>626542</v>
      </c>
      <c r="E146" s="15">
        <v>64140</v>
      </c>
      <c r="F146" s="15"/>
      <c r="G146" s="15">
        <v>1062687</v>
      </c>
      <c r="H146" s="15"/>
      <c r="I146" s="15">
        <v>4021798</v>
      </c>
      <c r="J146" s="15">
        <v>3447379</v>
      </c>
      <c r="K146" s="15">
        <v>17225775</v>
      </c>
      <c r="L146" s="15">
        <v>726710</v>
      </c>
      <c r="N146" s="15">
        <v>6551133</v>
      </c>
      <c r="Q146" s="15">
        <v>11675004</v>
      </c>
      <c r="R146" s="15"/>
      <c r="S146" s="15">
        <v>168</v>
      </c>
      <c r="T146" s="15">
        <v>7894988</v>
      </c>
      <c r="U146" s="15">
        <v>1496019</v>
      </c>
      <c r="V146" s="15">
        <v>42022480</v>
      </c>
      <c r="W146" s="15">
        <v>5336660</v>
      </c>
      <c r="X146" s="15"/>
      <c r="Y146" s="2"/>
      <c r="Z146" s="2"/>
      <c r="AA146" s="2"/>
      <c r="AB146" s="15">
        <v>10584192</v>
      </c>
      <c r="AC146" s="15"/>
      <c r="AD146" s="15">
        <v>63072</v>
      </c>
      <c r="AE146" s="18">
        <v>400740</v>
      </c>
      <c r="AF146" s="18">
        <f t="shared" si="2"/>
        <v>209411905</v>
      </c>
    </row>
    <row r="147" spans="1:32" s="16" customFormat="1" x14ac:dyDescent="0.15">
      <c r="A147" s="14">
        <v>41455</v>
      </c>
      <c r="B147" s="15">
        <v>76124731</v>
      </c>
      <c r="C147" s="15">
        <v>38364</v>
      </c>
      <c r="D147" s="15">
        <v>444017</v>
      </c>
      <c r="E147" s="15">
        <v>42348</v>
      </c>
      <c r="F147" s="15"/>
      <c r="G147" s="15">
        <v>903889</v>
      </c>
      <c r="H147" s="15"/>
      <c r="I147" s="15">
        <v>3052835</v>
      </c>
      <c r="J147" s="15">
        <v>2568885</v>
      </c>
      <c r="K147" s="15">
        <v>13893984</v>
      </c>
      <c r="L147" s="15">
        <v>555553</v>
      </c>
      <c r="N147" s="15">
        <v>4870681</v>
      </c>
      <c r="Q147" s="15">
        <v>9623820</v>
      </c>
      <c r="R147" s="15"/>
      <c r="S147" s="15">
        <v>144</v>
      </c>
      <c r="T147" s="15">
        <v>6008600</v>
      </c>
      <c r="U147" s="15">
        <v>1084507</v>
      </c>
      <c r="V147" s="15">
        <v>33988110</v>
      </c>
      <c r="W147" s="15">
        <v>3962918</v>
      </c>
      <c r="X147" s="15"/>
      <c r="Y147" s="2">
        <v>180</v>
      </c>
      <c r="Z147" s="2"/>
      <c r="AA147" s="2"/>
      <c r="AB147" s="15">
        <v>8206909</v>
      </c>
      <c r="AC147" s="15"/>
      <c r="AD147" s="15">
        <v>53940</v>
      </c>
      <c r="AE147" s="18">
        <v>356184</v>
      </c>
      <c r="AF147" s="18">
        <f t="shared" si="2"/>
        <v>165780599</v>
      </c>
    </row>
    <row r="148" spans="1:32" s="16" customFormat="1" x14ac:dyDescent="0.15">
      <c r="A148" s="14">
        <v>41486</v>
      </c>
      <c r="B148" s="15">
        <v>101266115</v>
      </c>
      <c r="C148" s="15">
        <v>47688</v>
      </c>
      <c r="D148" s="15">
        <v>605626</v>
      </c>
      <c r="E148" s="15">
        <v>50129</v>
      </c>
      <c r="F148" s="15"/>
      <c r="G148" s="15">
        <v>1160757</v>
      </c>
      <c r="H148" s="15"/>
      <c r="I148" s="15">
        <v>3405890</v>
      </c>
      <c r="J148" s="15">
        <v>3142091</v>
      </c>
      <c r="K148" s="15">
        <v>18550756</v>
      </c>
      <c r="L148" s="15">
        <v>706610</v>
      </c>
      <c r="N148" s="15">
        <v>5830996</v>
      </c>
      <c r="Q148" s="15">
        <v>11500680</v>
      </c>
      <c r="R148" s="15"/>
      <c r="S148" s="15">
        <v>336</v>
      </c>
      <c r="T148" s="15">
        <v>7181598</v>
      </c>
      <c r="U148" s="15">
        <v>1320771</v>
      </c>
      <c r="V148" s="15">
        <v>48398382</v>
      </c>
      <c r="W148" s="15">
        <v>4899489</v>
      </c>
      <c r="X148" s="15"/>
      <c r="Y148" s="2">
        <v>96</v>
      </c>
      <c r="Z148" s="2"/>
      <c r="AA148" s="2"/>
      <c r="AB148" s="15">
        <v>8759306</v>
      </c>
      <c r="AC148" s="15"/>
      <c r="AD148" s="15">
        <v>69126</v>
      </c>
      <c r="AE148" s="18">
        <v>401304</v>
      </c>
      <c r="AF148" s="18">
        <f t="shared" si="2"/>
        <v>217297746</v>
      </c>
    </row>
    <row r="149" spans="1:32" s="16" customFormat="1" x14ac:dyDescent="0.15">
      <c r="A149" s="14">
        <v>41517</v>
      </c>
      <c r="B149" s="15">
        <v>90040251</v>
      </c>
      <c r="C149" s="15">
        <v>40567</v>
      </c>
      <c r="D149" s="15">
        <v>516358</v>
      </c>
      <c r="E149" s="15">
        <v>41934</v>
      </c>
      <c r="F149" s="15"/>
      <c r="G149" s="15">
        <v>828041</v>
      </c>
      <c r="H149" s="15"/>
      <c r="I149" s="15">
        <v>2765879</v>
      </c>
      <c r="J149" s="15">
        <v>2675138</v>
      </c>
      <c r="K149" s="15">
        <v>16255285</v>
      </c>
      <c r="L149" s="15">
        <v>629052</v>
      </c>
      <c r="N149" s="15">
        <v>4906600</v>
      </c>
      <c r="Q149" s="15">
        <v>10059276</v>
      </c>
      <c r="R149" s="15"/>
      <c r="S149" s="15">
        <v>204</v>
      </c>
      <c r="T149" s="15">
        <v>6125641</v>
      </c>
      <c r="U149" s="15">
        <v>1119539</v>
      </c>
      <c r="V149" s="15">
        <v>44070765</v>
      </c>
      <c r="W149" s="15">
        <v>4277855</v>
      </c>
      <c r="X149" s="15"/>
      <c r="Y149" s="2">
        <v>84</v>
      </c>
      <c r="Z149" s="2"/>
      <c r="AA149" s="2"/>
      <c r="AB149" s="15">
        <v>6544022</v>
      </c>
      <c r="AC149" s="15"/>
      <c r="AD149" s="15">
        <v>68797</v>
      </c>
      <c r="AE149" s="18">
        <v>321036</v>
      </c>
      <c r="AF149" s="18">
        <f t="shared" si="2"/>
        <v>191286324</v>
      </c>
    </row>
    <row r="150" spans="1:32" s="16" customFormat="1" x14ac:dyDescent="0.15">
      <c r="A150" s="14">
        <v>41547</v>
      </c>
      <c r="B150" s="15">
        <v>86144308</v>
      </c>
      <c r="C150" s="15">
        <v>38562</v>
      </c>
      <c r="D150" s="15">
        <v>548237</v>
      </c>
      <c r="E150" s="15">
        <v>44544</v>
      </c>
      <c r="F150" s="15"/>
      <c r="G150" s="15">
        <v>886595</v>
      </c>
      <c r="H150" s="15"/>
      <c r="I150" s="15">
        <v>2799788</v>
      </c>
      <c r="J150" s="15">
        <v>2598663</v>
      </c>
      <c r="K150" s="15">
        <v>15878034</v>
      </c>
      <c r="L150" s="15">
        <v>601069</v>
      </c>
      <c r="N150" s="15">
        <v>4751326</v>
      </c>
      <c r="Q150" s="15">
        <v>9863880</v>
      </c>
      <c r="R150" s="15"/>
      <c r="S150" s="15">
        <v>144</v>
      </c>
      <c r="T150" s="15">
        <v>6122599</v>
      </c>
      <c r="U150" s="15">
        <v>1060494</v>
      </c>
      <c r="V150" s="15">
        <v>42145286</v>
      </c>
      <c r="W150" s="15">
        <v>4057489</v>
      </c>
      <c r="X150" s="15"/>
      <c r="Y150" s="2">
        <v>48</v>
      </c>
      <c r="Z150" s="2"/>
      <c r="AA150" s="2"/>
      <c r="AB150" s="15">
        <v>7167672</v>
      </c>
      <c r="AC150" s="15"/>
      <c r="AD150" s="15">
        <v>60379</v>
      </c>
      <c r="AE150" s="18">
        <v>301884</v>
      </c>
      <c r="AF150" s="18">
        <f t="shared" si="2"/>
        <v>185071001</v>
      </c>
    </row>
    <row r="151" spans="1:32" s="16" customFormat="1" x14ac:dyDescent="0.15">
      <c r="A151" s="14">
        <v>41578</v>
      </c>
      <c r="B151" s="15">
        <v>84313662</v>
      </c>
      <c r="C151" s="15">
        <v>40697</v>
      </c>
      <c r="D151" s="15">
        <v>517952</v>
      </c>
      <c r="E151" s="15">
        <v>46638</v>
      </c>
      <c r="F151" s="15"/>
      <c r="G151" s="15">
        <v>1112307</v>
      </c>
      <c r="H151" s="15"/>
      <c r="I151" s="15">
        <v>3368250</v>
      </c>
      <c r="J151" s="15">
        <v>2746464</v>
      </c>
      <c r="K151" s="15">
        <v>15734348</v>
      </c>
      <c r="L151" s="15">
        <v>620846</v>
      </c>
      <c r="N151" s="15">
        <v>5120655</v>
      </c>
      <c r="Q151" s="15">
        <v>10313352</v>
      </c>
      <c r="R151" s="15"/>
      <c r="S151" s="15">
        <v>492</v>
      </c>
      <c r="T151" s="15">
        <v>6464020</v>
      </c>
      <c r="U151" s="15">
        <v>1077067</v>
      </c>
      <c r="V151" s="15">
        <v>39509251</v>
      </c>
      <c r="W151" s="15">
        <v>4164326</v>
      </c>
      <c r="X151" s="15"/>
      <c r="Y151" s="2">
        <v>156</v>
      </c>
      <c r="Z151" s="2"/>
      <c r="AA151" s="2"/>
      <c r="AB151" s="15">
        <v>8661544</v>
      </c>
      <c r="AC151" s="15"/>
      <c r="AD151" s="15">
        <v>59700</v>
      </c>
      <c r="AE151" s="18">
        <v>314916</v>
      </c>
      <c r="AF151" s="18">
        <f t="shared" si="2"/>
        <v>184186643</v>
      </c>
    </row>
    <row r="152" spans="1:32" s="16" customFormat="1" x14ac:dyDescent="0.15">
      <c r="A152" s="14">
        <v>41608</v>
      </c>
      <c r="B152" s="15">
        <v>58161767</v>
      </c>
      <c r="C152" s="15">
        <v>30144</v>
      </c>
      <c r="D152" s="15">
        <v>362204</v>
      </c>
      <c r="E152" s="15">
        <v>40540</v>
      </c>
      <c r="F152" s="15"/>
      <c r="G152" s="15">
        <v>842894</v>
      </c>
      <c r="H152" s="15"/>
      <c r="I152" s="15">
        <v>2652058</v>
      </c>
      <c r="J152" s="15">
        <v>2016223</v>
      </c>
      <c r="K152" s="15">
        <v>10716386</v>
      </c>
      <c r="L152" s="15">
        <v>459046</v>
      </c>
      <c r="N152" s="15">
        <v>3724972</v>
      </c>
      <c r="Q152" s="15">
        <v>7912980</v>
      </c>
      <c r="R152" s="15"/>
      <c r="S152" s="15">
        <v>192</v>
      </c>
      <c r="T152" s="15">
        <v>4773093</v>
      </c>
      <c r="U152" s="15">
        <v>788310</v>
      </c>
      <c r="V152" s="15">
        <v>25741164</v>
      </c>
      <c r="W152" s="15">
        <v>3004799</v>
      </c>
      <c r="X152" s="15"/>
      <c r="Y152" s="2">
        <v>108</v>
      </c>
      <c r="Z152" s="2"/>
      <c r="AA152" s="2"/>
      <c r="AB152" s="15">
        <v>6470758</v>
      </c>
      <c r="AC152" s="15"/>
      <c r="AD152" s="15">
        <v>44476</v>
      </c>
      <c r="AE152" s="18">
        <v>208440</v>
      </c>
      <c r="AF152" s="18">
        <f t="shared" si="2"/>
        <v>127950554</v>
      </c>
    </row>
    <row r="153" spans="1:32" s="16" customFormat="1" x14ac:dyDescent="0.15">
      <c r="A153" s="14">
        <v>41639</v>
      </c>
      <c r="B153" s="15">
        <v>52197987</v>
      </c>
      <c r="C153" s="15">
        <v>31214</v>
      </c>
      <c r="D153" s="15">
        <v>354512</v>
      </c>
      <c r="E153" s="15">
        <v>40479</v>
      </c>
      <c r="F153" s="15"/>
      <c r="G153" s="15">
        <v>756293</v>
      </c>
      <c r="H153" s="15"/>
      <c r="I153" s="15">
        <v>2615917</v>
      </c>
      <c r="J153" s="15">
        <v>1989378</v>
      </c>
      <c r="K153" s="15">
        <v>10323774</v>
      </c>
      <c r="L153" s="15">
        <v>448206</v>
      </c>
      <c r="N153" s="15">
        <v>3538269</v>
      </c>
      <c r="Q153" s="15">
        <v>6443688</v>
      </c>
      <c r="R153" s="15"/>
      <c r="S153" s="15">
        <v>228</v>
      </c>
      <c r="T153" s="15">
        <v>4537897</v>
      </c>
      <c r="U153" s="15">
        <v>752586</v>
      </c>
      <c r="V153" s="15">
        <v>22333471</v>
      </c>
      <c r="W153" s="15">
        <v>2835103</v>
      </c>
      <c r="X153" s="15"/>
      <c r="Y153" s="2">
        <v>120</v>
      </c>
      <c r="Z153" s="2"/>
      <c r="AA153" s="2"/>
      <c r="AB153" s="15">
        <v>6293675</v>
      </c>
      <c r="AC153" s="15"/>
      <c r="AD153" s="15">
        <v>45114</v>
      </c>
      <c r="AE153" s="18">
        <v>191064</v>
      </c>
      <c r="AF153" s="18">
        <f t="shared" si="2"/>
        <v>115728975</v>
      </c>
    </row>
    <row r="154" spans="1:32" x14ac:dyDescent="0.15">
      <c r="A154" s="14">
        <v>41670</v>
      </c>
      <c r="B154" s="15">
        <v>76174437</v>
      </c>
      <c r="C154" s="15">
        <v>38745</v>
      </c>
      <c r="D154" s="15">
        <v>438521</v>
      </c>
      <c r="E154" s="15">
        <v>46344</v>
      </c>
      <c r="F154" s="15">
        <v>2292445</v>
      </c>
      <c r="G154" s="15">
        <v>744821</v>
      </c>
      <c r="H154" s="23">
        <f>G154/F154</f>
        <v>0.32490245131289952</v>
      </c>
      <c r="I154" s="15">
        <v>3355954</v>
      </c>
      <c r="J154" s="15">
        <v>2901434</v>
      </c>
      <c r="K154" s="15">
        <v>14623986</v>
      </c>
      <c r="L154" s="15">
        <v>663580</v>
      </c>
      <c r="M154" s="19">
        <v>5327060</v>
      </c>
      <c r="N154" s="15">
        <v>5081011</v>
      </c>
      <c r="O154" s="20">
        <f t="shared" ref="O154:O217" si="3">N154/M154</f>
        <v>0.95381148325718124</v>
      </c>
      <c r="P154" s="21">
        <v>7432443</v>
      </c>
      <c r="Q154" s="15">
        <v>9247164</v>
      </c>
      <c r="R154" s="23">
        <f>Q154/P154</f>
        <v>1.2441621146640478</v>
      </c>
      <c r="S154" s="15">
        <v>264</v>
      </c>
      <c r="T154" s="15">
        <v>5973191</v>
      </c>
      <c r="U154" s="15">
        <v>1183863</v>
      </c>
      <c r="V154" s="15">
        <v>29924741</v>
      </c>
      <c r="W154" s="15">
        <v>4360726</v>
      </c>
      <c r="X154" s="15">
        <v>393</v>
      </c>
      <c r="Y154" s="2">
        <v>48</v>
      </c>
      <c r="Z154" s="80">
        <f>Y154/X154</f>
        <v>0.12213740458015267</v>
      </c>
      <c r="AA154" s="6">
        <v>11384254</v>
      </c>
      <c r="AB154" s="15">
        <v>7729782</v>
      </c>
      <c r="AC154" s="23">
        <f>AB154/AA154</f>
        <v>0.67898889114736893</v>
      </c>
      <c r="AD154" s="15">
        <v>56621</v>
      </c>
      <c r="AE154" s="18">
        <v>327672</v>
      </c>
      <c r="AF154" s="8">
        <f t="shared" si="2"/>
        <v>162872905</v>
      </c>
    </row>
    <row r="155" spans="1:32" x14ac:dyDescent="0.15">
      <c r="A155" s="14">
        <v>41698</v>
      </c>
      <c r="B155" s="15">
        <v>55413465</v>
      </c>
      <c r="C155" s="15">
        <v>29520</v>
      </c>
      <c r="D155" s="15">
        <v>358296</v>
      </c>
      <c r="E155" s="15">
        <v>36840</v>
      </c>
      <c r="F155" s="15">
        <v>1245289</v>
      </c>
      <c r="G155" s="15">
        <v>727716</v>
      </c>
      <c r="H155" s="23">
        <f t="shared" ref="H155:H218" si="4">G155/F155</f>
        <v>0.58437519322823861</v>
      </c>
      <c r="I155" s="15">
        <v>2633219</v>
      </c>
      <c r="J155" s="15">
        <v>2077503</v>
      </c>
      <c r="K155" s="15">
        <v>10222327</v>
      </c>
      <c r="L155" s="15">
        <v>456147</v>
      </c>
      <c r="M155" s="19">
        <v>5051184</v>
      </c>
      <c r="N155" s="15">
        <v>3788502</v>
      </c>
      <c r="O155" s="20">
        <f t="shared" si="3"/>
        <v>0.75002256896600872</v>
      </c>
      <c r="P155" s="21">
        <v>7834443</v>
      </c>
      <c r="Q155" s="15">
        <v>7238340</v>
      </c>
      <c r="R155" s="23">
        <f t="shared" ref="R155:R218" si="5">Q155/P155</f>
        <v>0.92391252320043682</v>
      </c>
      <c r="S155" s="15">
        <v>192</v>
      </c>
      <c r="T155" s="15">
        <v>4829887</v>
      </c>
      <c r="U155" s="15">
        <v>867489</v>
      </c>
      <c r="V155" s="15">
        <v>23305088</v>
      </c>
      <c r="W155" s="15">
        <v>3164166</v>
      </c>
      <c r="X155" s="15">
        <v>443</v>
      </c>
      <c r="Y155" s="2">
        <v>108</v>
      </c>
      <c r="Z155" s="80">
        <f t="shared" ref="Z155:Z218" si="6">Y155/X155</f>
        <v>0.24379232505643342</v>
      </c>
      <c r="AA155" s="6">
        <v>12621206</v>
      </c>
      <c r="AB155" s="15">
        <v>6547196</v>
      </c>
      <c r="AC155" s="23">
        <f t="shared" ref="AC155:AC218" si="7">AB155/AA155</f>
        <v>0.51874567295708507</v>
      </c>
      <c r="AD155" s="15">
        <v>42792</v>
      </c>
      <c r="AE155" s="18">
        <v>215748</v>
      </c>
      <c r="AF155" s="8">
        <f t="shared" si="2"/>
        <v>121954541</v>
      </c>
    </row>
    <row r="156" spans="1:32" x14ac:dyDescent="0.15">
      <c r="A156" s="14">
        <v>41729</v>
      </c>
      <c r="B156" s="15">
        <v>71215121</v>
      </c>
      <c r="C156" s="15">
        <v>36528</v>
      </c>
      <c r="D156" s="15">
        <v>465838</v>
      </c>
      <c r="E156" s="15">
        <v>45492</v>
      </c>
      <c r="F156" s="15">
        <v>-192313</v>
      </c>
      <c r="G156" s="15">
        <v>793162</v>
      </c>
      <c r="H156" s="23">
        <f t="shared" si="4"/>
        <v>-4.1243285685315083</v>
      </c>
      <c r="I156" s="15">
        <v>3280725</v>
      </c>
      <c r="J156" s="15">
        <v>2693833</v>
      </c>
      <c r="K156" s="15">
        <v>12829827</v>
      </c>
      <c r="L156" s="15">
        <v>572703</v>
      </c>
      <c r="M156" s="19">
        <v>5584841</v>
      </c>
      <c r="N156" s="15">
        <v>4923341</v>
      </c>
      <c r="O156" s="20">
        <f t="shared" si="3"/>
        <v>0.88155437191497488</v>
      </c>
      <c r="P156" s="21">
        <v>8937351</v>
      </c>
      <c r="Q156" s="15">
        <v>9247164</v>
      </c>
      <c r="R156" s="23">
        <f t="shared" si="5"/>
        <v>1.0346649695194918</v>
      </c>
      <c r="S156" s="15">
        <v>144</v>
      </c>
      <c r="T156" s="15">
        <v>6115691</v>
      </c>
      <c r="U156" s="15">
        <v>1072177</v>
      </c>
      <c r="V156" s="15">
        <v>30344139</v>
      </c>
      <c r="W156" s="15">
        <v>3970489</v>
      </c>
      <c r="X156" s="15">
        <v>565</v>
      </c>
      <c r="Y156" s="2">
        <v>132</v>
      </c>
      <c r="Z156" s="80">
        <f t="shared" si="6"/>
        <v>0.23362831858407079</v>
      </c>
      <c r="AA156" s="6">
        <v>11705605</v>
      </c>
      <c r="AB156" s="15">
        <v>8606856</v>
      </c>
      <c r="AC156" s="23">
        <f t="shared" si="7"/>
        <v>0.73527647652556194</v>
      </c>
      <c r="AD156" s="15">
        <v>56687</v>
      </c>
      <c r="AE156" s="18">
        <v>327672</v>
      </c>
      <c r="AF156" s="8">
        <f t="shared" si="2"/>
        <v>156597721</v>
      </c>
    </row>
    <row r="157" spans="1:32" x14ac:dyDescent="0.15">
      <c r="A157" s="14">
        <v>41759</v>
      </c>
      <c r="B157" s="15">
        <v>83241874</v>
      </c>
      <c r="C157" s="15">
        <v>41172</v>
      </c>
      <c r="D157" s="15">
        <v>562928</v>
      </c>
      <c r="E157" s="15">
        <v>48883</v>
      </c>
      <c r="F157" s="15">
        <v>1729974</v>
      </c>
      <c r="G157" s="15">
        <v>997860</v>
      </c>
      <c r="H157" s="23">
        <f t="shared" si="4"/>
        <v>0.57680635662732505</v>
      </c>
      <c r="I157" s="15">
        <v>3555131</v>
      </c>
      <c r="J157" s="15">
        <v>3139149</v>
      </c>
      <c r="K157" s="15">
        <v>15013509</v>
      </c>
      <c r="L157" s="15">
        <v>639208</v>
      </c>
      <c r="M157" s="19">
        <v>5811983</v>
      </c>
      <c r="N157" s="15">
        <v>5812838</v>
      </c>
      <c r="O157" s="20">
        <f t="shared" si="3"/>
        <v>1.000147109859062</v>
      </c>
      <c r="P157" s="21">
        <v>9997071</v>
      </c>
      <c r="Q157" s="15">
        <v>9476160</v>
      </c>
      <c r="R157" s="23">
        <f t="shared" si="5"/>
        <v>0.94789363804658389</v>
      </c>
      <c r="S157" s="15">
        <v>144</v>
      </c>
      <c r="T157" s="15">
        <v>7015769</v>
      </c>
      <c r="U157" s="15">
        <v>1248511</v>
      </c>
      <c r="V157" s="15">
        <v>36058310</v>
      </c>
      <c r="W157" s="15">
        <v>4602106</v>
      </c>
      <c r="X157" s="15">
        <v>591</v>
      </c>
      <c r="Y157" s="2">
        <v>60</v>
      </c>
      <c r="Z157" s="80">
        <f t="shared" si="6"/>
        <v>0.10152284263959391</v>
      </c>
      <c r="AA157" s="6">
        <v>14059938</v>
      </c>
      <c r="AB157" s="15">
        <v>9166923</v>
      </c>
      <c r="AC157" s="23">
        <f t="shared" si="7"/>
        <v>0.6519888636777772</v>
      </c>
      <c r="AD157" s="15">
        <v>55256</v>
      </c>
      <c r="AE157" s="18">
        <v>335508</v>
      </c>
      <c r="AF157" s="8">
        <f t="shared" si="2"/>
        <v>181011299</v>
      </c>
    </row>
    <row r="158" spans="1:32" x14ac:dyDescent="0.15">
      <c r="A158" s="14">
        <v>41790</v>
      </c>
      <c r="B158" s="15">
        <v>94573374</v>
      </c>
      <c r="C158" s="15">
        <v>44760</v>
      </c>
      <c r="D158" s="15">
        <v>614465</v>
      </c>
      <c r="E158" s="15">
        <v>52812</v>
      </c>
      <c r="F158" s="15">
        <v>2001661</v>
      </c>
      <c r="G158" s="15">
        <v>1294905</v>
      </c>
      <c r="H158" s="23">
        <f t="shared" si="4"/>
        <v>0.64691523689575803</v>
      </c>
      <c r="I158" s="15">
        <v>3950331</v>
      </c>
      <c r="J158" s="15">
        <v>3357216</v>
      </c>
      <c r="K158" s="15">
        <v>16924391</v>
      </c>
      <c r="L158" s="15">
        <v>695126</v>
      </c>
      <c r="M158" s="19">
        <v>5553542</v>
      </c>
      <c r="N158" s="15">
        <v>6252047</v>
      </c>
      <c r="O158" s="20">
        <f t="shared" si="3"/>
        <v>1.1257764864297415</v>
      </c>
      <c r="P158" s="21">
        <v>10509702</v>
      </c>
      <c r="Q158" s="15">
        <v>9487332</v>
      </c>
      <c r="R158" s="23">
        <f t="shared" si="5"/>
        <v>0.90272131407722123</v>
      </c>
      <c r="S158" s="15">
        <v>300</v>
      </c>
      <c r="T158" s="15">
        <v>7789054</v>
      </c>
      <c r="U158" s="15">
        <v>1308189</v>
      </c>
      <c r="V158" s="15">
        <v>41818494</v>
      </c>
      <c r="W158" s="15">
        <v>5097198</v>
      </c>
      <c r="X158" s="15">
        <v>546</v>
      </c>
      <c r="Y158" s="2">
        <v>132</v>
      </c>
      <c r="Z158" s="80">
        <f t="shared" si="6"/>
        <v>0.24175824175824176</v>
      </c>
      <c r="AA158" s="6">
        <v>12193251</v>
      </c>
      <c r="AB158" s="15">
        <v>10143846</v>
      </c>
      <c r="AC158" s="23">
        <f t="shared" si="7"/>
        <v>0.83192300396342211</v>
      </c>
      <c r="AD158" s="15">
        <v>65441</v>
      </c>
      <c r="AE158" s="18">
        <v>381984</v>
      </c>
      <c r="AF158" s="8">
        <f t="shared" si="2"/>
        <v>203851397</v>
      </c>
    </row>
    <row r="159" spans="1:32" x14ac:dyDescent="0.15">
      <c r="A159" s="14">
        <v>41820</v>
      </c>
      <c r="B159" s="15">
        <v>83492555</v>
      </c>
      <c r="C159" s="15">
        <v>39480</v>
      </c>
      <c r="D159" s="15">
        <v>533763</v>
      </c>
      <c r="E159" s="15">
        <v>45582</v>
      </c>
      <c r="F159" s="15">
        <v>2703435</v>
      </c>
      <c r="G159" s="15">
        <v>1222846</v>
      </c>
      <c r="H159" s="23">
        <f t="shared" si="4"/>
        <v>0.45233046106157537</v>
      </c>
      <c r="I159" s="15">
        <v>3393114</v>
      </c>
      <c r="J159" s="15">
        <v>2830662</v>
      </c>
      <c r="K159" s="15">
        <v>15479218</v>
      </c>
      <c r="L159" s="15">
        <v>585912</v>
      </c>
      <c r="M159" s="19">
        <v>5460590</v>
      </c>
      <c r="N159" s="15">
        <v>5260015</v>
      </c>
      <c r="O159" s="20">
        <f t="shared" si="3"/>
        <v>0.96326862115632195</v>
      </c>
      <c r="P159" s="21">
        <v>10755795</v>
      </c>
      <c r="Q159" s="15">
        <v>8997576</v>
      </c>
      <c r="R159" s="23">
        <f t="shared" si="5"/>
        <v>0.83653286437683128</v>
      </c>
      <c r="S159" s="15">
        <v>216</v>
      </c>
      <c r="T159" s="15">
        <v>6690295</v>
      </c>
      <c r="U159" s="15">
        <v>1083051</v>
      </c>
      <c r="V159" s="15">
        <v>37899833</v>
      </c>
      <c r="W159" s="15">
        <v>4357092</v>
      </c>
      <c r="X159" s="15">
        <v>547</v>
      </c>
      <c r="Y159" s="2">
        <v>108</v>
      </c>
      <c r="Z159" s="80">
        <f t="shared" si="6"/>
        <v>0.19744058500914077</v>
      </c>
      <c r="AA159" s="6">
        <v>11356274</v>
      </c>
      <c r="AB159" s="15">
        <v>8985283</v>
      </c>
      <c r="AC159" s="23">
        <f t="shared" si="7"/>
        <v>0.79121752433940917</v>
      </c>
      <c r="AD159" s="15">
        <v>64344</v>
      </c>
      <c r="AE159" s="18">
        <v>320052</v>
      </c>
      <c r="AF159" s="8">
        <f t="shared" si="2"/>
        <v>181280997</v>
      </c>
    </row>
    <row r="160" spans="1:32" x14ac:dyDescent="0.15">
      <c r="A160" s="14">
        <v>41851</v>
      </c>
      <c r="B160" s="15">
        <v>102739915</v>
      </c>
      <c r="C160" s="15">
        <v>45660</v>
      </c>
      <c r="D160" s="15">
        <v>622313</v>
      </c>
      <c r="E160" s="15">
        <v>47112</v>
      </c>
      <c r="F160" s="15">
        <v>1139832</v>
      </c>
      <c r="G160" s="15">
        <v>1214801</v>
      </c>
      <c r="H160" s="23">
        <f t="shared" si="4"/>
        <v>1.065771973413626</v>
      </c>
      <c r="I160" s="15">
        <v>3387264</v>
      </c>
      <c r="J160" s="15">
        <v>3089475</v>
      </c>
      <c r="K160" s="15">
        <v>18764176</v>
      </c>
      <c r="L160" s="15">
        <v>681778</v>
      </c>
      <c r="M160" s="19">
        <v>5245318</v>
      </c>
      <c r="N160" s="15">
        <v>5633045</v>
      </c>
      <c r="O160" s="20">
        <f t="shared" si="3"/>
        <v>1.0739186832905079</v>
      </c>
      <c r="P160" s="21">
        <v>10733103</v>
      </c>
      <c r="Q160" s="15">
        <v>10158384</v>
      </c>
      <c r="R160" s="23">
        <f t="shared" si="5"/>
        <v>0.94645360246705912</v>
      </c>
      <c r="S160" s="15">
        <v>362</v>
      </c>
      <c r="T160" s="15">
        <v>7389802</v>
      </c>
      <c r="U160" s="15">
        <v>1201095</v>
      </c>
      <c r="V160" s="15">
        <v>48769883</v>
      </c>
      <c r="W160" s="15">
        <v>4916927</v>
      </c>
      <c r="X160" s="15">
        <v>571</v>
      </c>
      <c r="Y160" s="2">
        <v>72</v>
      </c>
      <c r="Z160" s="80">
        <f t="shared" si="6"/>
        <v>0.12609457092819615</v>
      </c>
      <c r="AA160" s="6">
        <v>8238219</v>
      </c>
      <c r="AB160" s="15">
        <v>8826739</v>
      </c>
      <c r="AC160" s="23">
        <f t="shared" si="7"/>
        <v>1.0714377707123348</v>
      </c>
      <c r="AD160" s="15">
        <v>76728</v>
      </c>
      <c r="AE160" s="18">
        <v>403260</v>
      </c>
      <c r="AF160" s="8">
        <f t="shared" si="2"/>
        <v>217968791</v>
      </c>
    </row>
    <row r="161" spans="1:32" x14ac:dyDescent="0.15">
      <c r="A161" s="14">
        <v>41882</v>
      </c>
      <c r="B161" s="15">
        <v>88867911</v>
      </c>
      <c r="C161" s="15">
        <v>39696</v>
      </c>
      <c r="D161" s="15">
        <v>531292</v>
      </c>
      <c r="E161" s="15">
        <v>39663</v>
      </c>
      <c r="F161" s="15">
        <v>1842212</v>
      </c>
      <c r="G161" s="15">
        <v>796319</v>
      </c>
      <c r="H161" s="23">
        <f t="shared" si="4"/>
        <v>0.43226241062375015</v>
      </c>
      <c r="I161" s="15">
        <v>2682310</v>
      </c>
      <c r="J161" s="15">
        <v>2534710</v>
      </c>
      <c r="K161" s="15">
        <v>16229491</v>
      </c>
      <c r="L161" s="15">
        <v>583826</v>
      </c>
      <c r="M161" s="19">
        <v>5314410</v>
      </c>
      <c r="N161" s="15">
        <v>4635938</v>
      </c>
      <c r="O161" s="20">
        <f t="shared" si="3"/>
        <v>0.87233352338265202</v>
      </c>
      <c r="P161" s="21">
        <v>9579900</v>
      </c>
      <c r="Q161" s="15">
        <v>8858316</v>
      </c>
      <c r="R161" s="23">
        <f t="shared" si="5"/>
        <v>0.92467729308239122</v>
      </c>
      <c r="S161" s="15">
        <v>156</v>
      </c>
      <c r="T161" s="15">
        <v>6252734</v>
      </c>
      <c r="U161" s="15">
        <v>1000172</v>
      </c>
      <c r="V161" s="15">
        <v>44743611</v>
      </c>
      <c r="W161" s="15">
        <v>4162285</v>
      </c>
      <c r="X161" s="15">
        <v>387</v>
      </c>
      <c r="Y161" s="2">
        <v>132</v>
      </c>
      <c r="Z161" s="80">
        <f t="shared" si="6"/>
        <v>0.34108527131782945</v>
      </c>
      <c r="AA161" s="6">
        <v>13522489</v>
      </c>
      <c r="AB161" s="15">
        <v>6432990</v>
      </c>
      <c r="AC161" s="23">
        <f t="shared" si="7"/>
        <v>0.4757252899225875</v>
      </c>
      <c r="AD161" s="15">
        <v>67650</v>
      </c>
      <c r="AE161" s="18">
        <v>306948</v>
      </c>
      <c r="AF161" s="8">
        <f t="shared" si="2"/>
        <v>188766150</v>
      </c>
    </row>
    <row r="162" spans="1:32" x14ac:dyDescent="0.15">
      <c r="A162" s="14">
        <v>41912</v>
      </c>
      <c r="B162" s="15">
        <v>89107028</v>
      </c>
      <c r="C162" s="15">
        <v>40657</v>
      </c>
      <c r="D162" s="15">
        <v>522301</v>
      </c>
      <c r="E162" s="15">
        <v>42252</v>
      </c>
      <c r="F162" s="15">
        <v>1779177</v>
      </c>
      <c r="G162" s="15">
        <v>862508</v>
      </c>
      <c r="H162" s="23">
        <f t="shared" si="4"/>
        <v>0.48477919847210255</v>
      </c>
      <c r="I162" s="15">
        <v>2939446</v>
      </c>
      <c r="J162" s="15">
        <v>2644418</v>
      </c>
      <c r="K162" s="15">
        <v>16835525</v>
      </c>
      <c r="L162" s="15">
        <v>619115</v>
      </c>
      <c r="M162" s="19">
        <v>5672256</v>
      </c>
      <c r="N162" s="15">
        <v>5015265</v>
      </c>
      <c r="O162" s="20">
        <f t="shared" si="3"/>
        <v>0.88417465643299598</v>
      </c>
      <c r="P162" s="21">
        <v>9650625</v>
      </c>
      <c r="Q162" s="15">
        <v>8504160</v>
      </c>
      <c r="R162" s="23">
        <f t="shared" si="5"/>
        <v>0.88120303089178165</v>
      </c>
      <c r="S162" s="15">
        <v>880</v>
      </c>
      <c r="T162" s="15">
        <v>6778985</v>
      </c>
      <c r="U162" s="15">
        <v>1024036</v>
      </c>
      <c r="V162" s="15">
        <v>43707797</v>
      </c>
      <c r="W162" s="15">
        <v>4288576</v>
      </c>
      <c r="X162" s="15">
        <v>400</v>
      </c>
      <c r="Y162" s="2">
        <v>134</v>
      </c>
      <c r="Z162" s="80">
        <f t="shared" si="6"/>
        <v>0.33500000000000002</v>
      </c>
      <c r="AA162" s="6">
        <v>12172813</v>
      </c>
      <c r="AB162" s="15">
        <v>7458498</v>
      </c>
      <c r="AC162" s="23">
        <f t="shared" si="7"/>
        <v>0.61271770132343284</v>
      </c>
      <c r="AD162" s="15">
        <v>62223</v>
      </c>
      <c r="AE162" s="18">
        <v>303516</v>
      </c>
      <c r="AF162" s="8">
        <f t="shared" si="2"/>
        <v>190757320</v>
      </c>
    </row>
    <row r="163" spans="1:32" x14ac:dyDescent="0.15">
      <c r="A163" s="14">
        <v>41943</v>
      </c>
      <c r="B163" s="15">
        <v>85112976</v>
      </c>
      <c r="C163" s="15">
        <v>40562</v>
      </c>
      <c r="D163" s="15">
        <v>507878</v>
      </c>
      <c r="E163" s="15">
        <v>48675</v>
      </c>
      <c r="F163" s="15">
        <v>1920185</v>
      </c>
      <c r="G163" s="15">
        <v>1249077</v>
      </c>
      <c r="H163" s="23">
        <f t="shared" si="4"/>
        <v>0.65049825928230876</v>
      </c>
      <c r="I163" s="15">
        <v>3363034</v>
      </c>
      <c r="J163" s="15">
        <v>2655904</v>
      </c>
      <c r="K163" s="15">
        <v>16054849</v>
      </c>
      <c r="L163" s="15">
        <v>637252</v>
      </c>
      <c r="M163" s="19">
        <v>6315827</v>
      </c>
      <c r="N163" s="15">
        <v>5111996</v>
      </c>
      <c r="O163" s="20">
        <f t="shared" si="3"/>
        <v>0.80939455751400413</v>
      </c>
      <c r="P163" s="21">
        <v>8926542</v>
      </c>
      <c r="Q163" s="15">
        <v>9500532</v>
      </c>
      <c r="R163" s="23">
        <f t="shared" si="5"/>
        <v>1.064301495472715</v>
      </c>
      <c r="S163" s="15">
        <v>148</v>
      </c>
      <c r="T163" s="15">
        <v>6980889</v>
      </c>
      <c r="U163" s="15">
        <v>1017057</v>
      </c>
      <c r="V163" s="15">
        <v>40610742</v>
      </c>
      <c r="W163" s="15">
        <v>4271713</v>
      </c>
      <c r="X163" s="15">
        <v>458</v>
      </c>
      <c r="Y163" s="2">
        <v>72</v>
      </c>
      <c r="Z163" s="80">
        <f t="shared" si="6"/>
        <v>0.15720524017467249</v>
      </c>
      <c r="AA163" s="6">
        <v>11654505</v>
      </c>
      <c r="AB163" s="15">
        <v>8617946</v>
      </c>
      <c r="AC163" s="23">
        <f t="shared" si="7"/>
        <v>0.73945191151404543</v>
      </c>
      <c r="AD163" s="15">
        <v>62993</v>
      </c>
      <c r="AE163" s="18">
        <v>354348</v>
      </c>
      <c r="AF163" s="8">
        <f t="shared" si="2"/>
        <v>186198643</v>
      </c>
    </row>
    <row r="164" spans="1:32" x14ac:dyDescent="0.15">
      <c r="A164" s="14">
        <v>41973</v>
      </c>
      <c r="B164" s="15">
        <v>59628200</v>
      </c>
      <c r="C164" s="15">
        <v>34188</v>
      </c>
      <c r="D164" s="15">
        <v>379333</v>
      </c>
      <c r="E164" s="15">
        <v>39360</v>
      </c>
      <c r="F164" s="15">
        <v>1622559</v>
      </c>
      <c r="G164" s="15">
        <v>900177</v>
      </c>
      <c r="H164" s="23">
        <f t="shared" si="4"/>
        <v>0.55478845453385672</v>
      </c>
      <c r="I164" s="15">
        <v>2643414</v>
      </c>
      <c r="J164" s="15">
        <v>1997818</v>
      </c>
      <c r="K164" s="15">
        <v>11428401</v>
      </c>
      <c r="L164" s="15">
        <v>470458</v>
      </c>
      <c r="M164" s="19">
        <v>5585245</v>
      </c>
      <c r="N164" s="15">
        <v>3821148</v>
      </c>
      <c r="O164" s="20">
        <f t="shared" si="3"/>
        <v>0.6841504714654415</v>
      </c>
      <c r="P164" s="21">
        <v>7495425</v>
      </c>
      <c r="Q164" s="15">
        <v>6617400</v>
      </c>
      <c r="R164" s="23">
        <f t="shared" si="5"/>
        <v>0.88285854371166417</v>
      </c>
      <c r="S164" s="15">
        <v>494</v>
      </c>
      <c r="T164" s="15">
        <v>5259617</v>
      </c>
      <c r="U164" s="15">
        <v>762436</v>
      </c>
      <c r="V164" s="15">
        <v>27237737</v>
      </c>
      <c r="W164" s="15">
        <v>3204923</v>
      </c>
      <c r="X164" s="15">
        <v>332</v>
      </c>
      <c r="Y164" s="2">
        <v>72</v>
      </c>
      <c r="Z164" s="80">
        <f t="shared" si="6"/>
        <v>0.21686746987951808</v>
      </c>
      <c r="AA164" s="6">
        <v>11664371</v>
      </c>
      <c r="AB164" s="15">
        <v>6456775</v>
      </c>
      <c r="AC164" s="23">
        <f t="shared" si="7"/>
        <v>0.55354677933340768</v>
      </c>
      <c r="AD164" s="15">
        <v>47086</v>
      </c>
      <c r="AE164" s="18">
        <v>203724</v>
      </c>
      <c r="AF164" s="8">
        <f t="shared" si="2"/>
        <v>131132761</v>
      </c>
    </row>
    <row r="165" spans="1:32" x14ac:dyDescent="0.15">
      <c r="A165" s="14">
        <v>42004</v>
      </c>
      <c r="B165" s="15">
        <v>61841536</v>
      </c>
      <c r="C165" s="15">
        <v>33120</v>
      </c>
      <c r="D165" s="15">
        <v>358437</v>
      </c>
      <c r="E165" s="15">
        <v>38844</v>
      </c>
      <c r="F165" s="15">
        <v>1455541</v>
      </c>
      <c r="G165" s="15">
        <v>996735</v>
      </c>
      <c r="H165" s="23">
        <f t="shared" si="4"/>
        <v>0.68478661885855496</v>
      </c>
      <c r="I165" s="15">
        <v>2934822</v>
      </c>
      <c r="J165" s="15">
        <v>2238857</v>
      </c>
      <c r="K165" s="15">
        <v>12282230</v>
      </c>
      <c r="L165" s="15">
        <v>520027</v>
      </c>
      <c r="M165" s="19">
        <v>6330430</v>
      </c>
      <c r="N165" s="15">
        <v>4130142</v>
      </c>
      <c r="O165" s="20">
        <f t="shared" si="3"/>
        <v>0.65242677037736774</v>
      </c>
      <c r="P165" s="21">
        <v>9418650</v>
      </c>
      <c r="Q165" s="15">
        <v>7304184</v>
      </c>
      <c r="R165" s="23">
        <f t="shared" si="5"/>
        <v>0.77550222165596983</v>
      </c>
      <c r="S165" s="15">
        <v>516</v>
      </c>
      <c r="T165" s="15">
        <v>5656831</v>
      </c>
      <c r="U165" s="15">
        <v>819202</v>
      </c>
      <c r="V165" s="15">
        <v>27510577</v>
      </c>
      <c r="W165" s="15">
        <v>3414779</v>
      </c>
      <c r="X165" s="15">
        <v>522</v>
      </c>
      <c r="Y165" s="2">
        <v>28</v>
      </c>
      <c r="Z165" s="80">
        <f t="shared" si="6"/>
        <v>5.3639846743295021E-2</v>
      </c>
      <c r="AA165" s="6">
        <v>13790169</v>
      </c>
      <c r="AB165" s="15">
        <v>7140375</v>
      </c>
      <c r="AC165" s="23">
        <f t="shared" si="7"/>
        <v>0.51778734546327898</v>
      </c>
      <c r="AD165" s="15">
        <v>48201</v>
      </c>
      <c r="AE165" s="18">
        <v>261708</v>
      </c>
      <c r="AF165" s="8">
        <f t="shared" si="2"/>
        <v>137531151</v>
      </c>
    </row>
    <row r="166" spans="1:32" x14ac:dyDescent="0.15">
      <c r="A166" s="14">
        <v>42035</v>
      </c>
      <c r="B166" s="15">
        <v>71770888</v>
      </c>
      <c r="C166" s="15">
        <v>39121</v>
      </c>
      <c r="D166" s="15">
        <v>367956</v>
      </c>
      <c r="E166" s="15">
        <v>40056</v>
      </c>
      <c r="F166" s="15">
        <v>917875</v>
      </c>
      <c r="G166" s="15">
        <v>774844</v>
      </c>
      <c r="H166" s="23">
        <f t="shared" si="4"/>
        <v>0.84417159199237368</v>
      </c>
      <c r="I166" s="15">
        <v>3144127</v>
      </c>
      <c r="J166" s="15">
        <v>2599844</v>
      </c>
      <c r="K166" s="15">
        <v>14207539</v>
      </c>
      <c r="L166" s="15">
        <v>618415</v>
      </c>
      <c r="M166" s="19">
        <v>5404469</v>
      </c>
      <c r="N166" s="15">
        <v>4711826</v>
      </c>
      <c r="O166" s="20">
        <f t="shared" si="3"/>
        <v>0.87183884300196746</v>
      </c>
      <c r="P166" s="21">
        <v>6652245</v>
      </c>
      <c r="Q166" s="15">
        <v>7444872</v>
      </c>
      <c r="R166" s="23">
        <f t="shared" si="5"/>
        <v>1.1191518051424745</v>
      </c>
      <c r="S166" s="15">
        <v>301</v>
      </c>
      <c r="T166" s="15">
        <v>5969747</v>
      </c>
      <c r="U166" s="15">
        <v>1029100</v>
      </c>
      <c r="V166" s="15">
        <v>29264175</v>
      </c>
      <c r="W166" s="15">
        <v>4164695</v>
      </c>
      <c r="X166" s="15">
        <v>421</v>
      </c>
      <c r="Y166" s="2">
        <v>132</v>
      </c>
      <c r="Z166" s="80">
        <f t="shared" si="6"/>
        <v>0.31353919239904987</v>
      </c>
      <c r="AA166" s="6">
        <v>10997841</v>
      </c>
      <c r="AB166" s="15">
        <v>7097295</v>
      </c>
      <c r="AC166" s="23">
        <f t="shared" si="7"/>
        <v>0.64533529808259638</v>
      </c>
      <c r="AD166" s="15">
        <v>48471</v>
      </c>
      <c r="AE166" s="18">
        <v>305520</v>
      </c>
      <c r="AF166" s="8">
        <f t="shared" si="2"/>
        <v>153598924</v>
      </c>
    </row>
    <row r="167" spans="1:32" x14ac:dyDescent="0.15">
      <c r="A167" s="14">
        <v>42063</v>
      </c>
      <c r="B167" s="15">
        <v>57518003</v>
      </c>
      <c r="C167" s="15">
        <v>32964</v>
      </c>
      <c r="D167" s="15">
        <v>376231</v>
      </c>
      <c r="E167" s="15">
        <v>42772</v>
      </c>
      <c r="F167" s="15">
        <v>590728</v>
      </c>
      <c r="G167" s="15">
        <v>822484</v>
      </c>
      <c r="H167" s="23">
        <f t="shared" si="4"/>
        <v>1.3923226933546404</v>
      </c>
      <c r="I167" s="15">
        <v>2692416</v>
      </c>
      <c r="J167" s="15">
        <v>2135333</v>
      </c>
      <c r="K167" s="15">
        <v>11141967</v>
      </c>
      <c r="L167" s="15">
        <v>484687</v>
      </c>
      <c r="M167" s="19">
        <v>5285903</v>
      </c>
      <c r="N167" s="15">
        <v>3969840</v>
      </c>
      <c r="O167" s="20">
        <f t="shared" si="3"/>
        <v>0.75102399722431534</v>
      </c>
      <c r="P167" s="21">
        <v>7099983</v>
      </c>
      <c r="Q167" s="15">
        <v>6366972</v>
      </c>
      <c r="R167" s="23">
        <f t="shared" si="5"/>
        <v>0.89675876688718836</v>
      </c>
      <c r="S167" s="15">
        <v>385</v>
      </c>
      <c r="T167" s="15">
        <v>5305402</v>
      </c>
      <c r="U167" s="15">
        <v>823403</v>
      </c>
      <c r="V167" s="15">
        <v>25431972</v>
      </c>
      <c r="W167" s="15">
        <v>3385654</v>
      </c>
      <c r="X167" s="15">
        <v>504</v>
      </c>
      <c r="Z167" s="80">
        <f t="shared" si="6"/>
        <v>0</v>
      </c>
      <c r="AA167" s="6">
        <v>12396168</v>
      </c>
      <c r="AB167" s="15">
        <v>6655254</v>
      </c>
      <c r="AC167" s="23">
        <f t="shared" si="7"/>
        <v>0.53687994547992568</v>
      </c>
      <c r="AD167" s="15">
        <v>45828</v>
      </c>
      <c r="AE167" s="18">
        <v>231084</v>
      </c>
      <c r="AF167" s="8">
        <f t="shared" si="2"/>
        <v>127462651</v>
      </c>
    </row>
    <row r="168" spans="1:32" x14ac:dyDescent="0.15">
      <c r="A168" s="14">
        <v>42094</v>
      </c>
      <c r="B168" s="15">
        <v>78335425</v>
      </c>
      <c r="C168" s="15">
        <v>38652</v>
      </c>
      <c r="D168" s="15">
        <v>489431</v>
      </c>
      <c r="E168" s="15">
        <v>39336</v>
      </c>
      <c r="F168" s="15">
        <v>940692</v>
      </c>
      <c r="G168" s="15">
        <v>815589</v>
      </c>
      <c r="H168" s="23">
        <f t="shared" si="4"/>
        <v>0.86700960569453123</v>
      </c>
      <c r="I168" s="15">
        <v>3537475</v>
      </c>
      <c r="J168" s="15">
        <v>2853340</v>
      </c>
      <c r="K168" s="15">
        <v>14598872</v>
      </c>
      <c r="L168" s="15">
        <v>630854</v>
      </c>
      <c r="M168" s="19">
        <v>5511129</v>
      </c>
      <c r="N168" s="15">
        <v>5446831</v>
      </c>
      <c r="O168" s="20">
        <f t="shared" si="3"/>
        <v>0.98833306206405258</v>
      </c>
      <c r="P168" s="21">
        <v>9189441</v>
      </c>
      <c r="Q168" s="15">
        <v>7713588</v>
      </c>
      <c r="R168" s="23">
        <f t="shared" si="5"/>
        <v>0.83939686864522012</v>
      </c>
      <c r="S168" s="15">
        <v>382</v>
      </c>
      <c r="T168" s="15">
        <v>7269214</v>
      </c>
      <c r="U168" s="15">
        <v>1089269</v>
      </c>
      <c r="V168" s="15">
        <v>35245366</v>
      </c>
      <c r="W168" s="15">
        <v>4509571</v>
      </c>
      <c r="X168" s="15">
        <v>557</v>
      </c>
      <c r="Y168" s="2">
        <v>128</v>
      </c>
      <c r="Z168" s="80">
        <f t="shared" si="6"/>
        <v>0.22980251346499103</v>
      </c>
      <c r="AA168" s="6">
        <v>14601322</v>
      </c>
      <c r="AB168" s="15">
        <v>9428890</v>
      </c>
      <c r="AC168" s="23">
        <f t="shared" si="7"/>
        <v>0.64575591169073598</v>
      </c>
      <c r="AD168" s="15">
        <v>57269</v>
      </c>
      <c r="AE168" s="18">
        <v>284316</v>
      </c>
      <c r="AF168" s="8">
        <f t="shared" si="2"/>
        <v>172383798</v>
      </c>
    </row>
    <row r="169" spans="1:32" x14ac:dyDescent="0.15">
      <c r="A169" s="14">
        <v>42124</v>
      </c>
      <c r="B169" s="15">
        <v>88346581</v>
      </c>
      <c r="C169" s="15">
        <v>43800</v>
      </c>
      <c r="D169" s="15">
        <v>545735</v>
      </c>
      <c r="E169" s="15">
        <v>46793</v>
      </c>
      <c r="F169" s="15">
        <v>852230</v>
      </c>
      <c r="G169" s="15">
        <v>733377</v>
      </c>
      <c r="H169" s="23">
        <f t="shared" si="4"/>
        <v>0.8605388216795935</v>
      </c>
      <c r="I169" s="15">
        <v>3751042</v>
      </c>
      <c r="J169" s="15">
        <v>3135078</v>
      </c>
      <c r="K169" s="15">
        <v>16335455</v>
      </c>
      <c r="L169" s="15">
        <v>672923</v>
      </c>
      <c r="M169" s="19">
        <v>5920207</v>
      </c>
      <c r="N169" s="15">
        <v>6145619</v>
      </c>
      <c r="O169" s="20">
        <f t="shared" si="3"/>
        <v>1.0380750200119693</v>
      </c>
      <c r="P169" s="21">
        <v>8324781</v>
      </c>
      <c r="Q169" s="15">
        <v>8274612</v>
      </c>
      <c r="R169" s="23">
        <f t="shared" si="5"/>
        <v>0.99397353515966369</v>
      </c>
      <c r="S169" s="15">
        <v>411</v>
      </c>
      <c r="T169" s="15">
        <v>7852082</v>
      </c>
      <c r="U169" s="15">
        <v>1204520</v>
      </c>
      <c r="V169" s="15">
        <v>39772245</v>
      </c>
      <c r="W169" s="15">
        <v>4997189</v>
      </c>
      <c r="X169" s="15">
        <v>641</v>
      </c>
      <c r="Y169" s="2">
        <v>96</v>
      </c>
      <c r="Z169" s="80">
        <f t="shared" si="6"/>
        <v>0.14976599063962559</v>
      </c>
      <c r="AA169" s="6">
        <v>11735588</v>
      </c>
      <c r="AB169" s="15">
        <v>9736376</v>
      </c>
      <c r="AC169" s="23">
        <f t="shared" si="7"/>
        <v>0.8296453488312644</v>
      </c>
      <c r="AD169" s="15">
        <v>61487</v>
      </c>
      <c r="AE169" s="18">
        <v>330264</v>
      </c>
      <c r="AF169" s="8">
        <f t="shared" si="2"/>
        <v>191985685</v>
      </c>
    </row>
    <row r="170" spans="1:32" x14ac:dyDescent="0.15">
      <c r="A170" s="14">
        <v>42155</v>
      </c>
      <c r="B170" s="15">
        <v>85023907</v>
      </c>
      <c r="C170" s="15">
        <v>40156</v>
      </c>
      <c r="D170" s="15">
        <v>527170</v>
      </c>
      <c r="E170" s="15">
        <v>44629</v>
      </c>
      <c r="F170" s="15">
        <v>1198935</v>
      </c>
      <c r="G170" s="15">
        <v>738000</v>
      </c>
      <c r="H170" s="23">
        <f t="shared" si="4"/>
        <v>0.61554629733888822</v>
      </c>
      <c r="I170" s="15">
        <v>3616176</v>
      </c>
      <c r="J170" s="15">
        <v>2867053</v>
      </c>
      <c r="K170" s="15">
        <v>15366376</v>
      </c>
      <c r="L170" s="15">
        <v>607751</v>
      </c>
      <c r="M170" s="19">
        <v>5223818</v>
      </c>
      <c r="N170" s="15">
        <v>5466656</v>
      </c>
      <c r="O170" s="20">
        <f t="shared" si="3"/>
        <v>1.0464866884719184</v>
      </c>
      <c r="P170" s="21">
        <v>8709543</v>
      </c>
      <c r="Q170" s="15">
        <v>8377212</v>
      </c>
      <c r="R170" s="23">
        <f t="shared" si="5"/>
        <v>0.96184288888636293</v>
      </c>
      <c r="S170" s="15">
        <v>194</v>
      </c>
      <c r="T170" s="15">
        <v>7200981</v>
      </c>
      <c r="U170" s="15">
        <v>1068463</v>
      </c>
      <c r="V170" s="15">
        <v>38619679</v>
      </c>
      <c r="W170" s="15">
        <v>4581485</v>
      </c>
      <c r="X170" s="15">
        <v>480</v>
      </c>
      <c r="Y170" s="2">
        <v>24</v>
      </c>
      <c r="Z170" s="80">
        <f t="shared" si="6"/>
        <v>0.05</v>
      </c>
      <c r="AA170" s="6">
        <v>12293144</v>
      </c>
      <c r="AB170" s="15">
        <v>9312535</v>
      </c>
      <c r="AC170" s="23">
        <f t="shared" si="7"/>
        <v>0.75753891762758163</v>
      </c>
      <c r="AD170" s="15">
        <v>65961</v>
      </c>
      <c r="AE170" s="18">
        <v>326232</v>
      </c>
      <c r="AF170" s="8">
        <f t="shared" si="2"/>
        <v>183850640</v>
      </c>
    </row>
    <row r="171" spans="1:32" x14ac:dyDescent="0.15">
      <c r="A171" s="14">
        <v>42185</v>
      </c>
      <c r="B171" s="15">
        <v>90053633</v>
      </c>
      <c r="C171" s="15">
        <v>47212</v>
      </c>
      <c r="D171" s="15">
        <v>562799</v>
      </c>
      <c r="E171" s="15">
        <v>43141</v>
      </c>
      <c r="F171" s="15">
        <v>1487260</v>
      </c>
      <c r="G171" s="15">
        <v>707509</v>
      </c>
      <c r="H171" s="23">
        <f t="shared" si="4"/>
        <v>0.47571305622419752</v>
      </c>
      <c r="I171" s="15">
        <v>3694245</v>
      </c>
      <c r="J171" s="15">
        <v>2870179</v>
      </c>
      <c r="K171" s="15">
        <v>16754055</v>
      </c>
      <c r="L171" s="15">
        <v>625301</v>
      </c>
      <c r="M171" s="19">
        <v>5652454</v>
      </c>
      <c r="N171" s="15">
        <v>5574661</v>
      </c>
      <c r="O171" s="20">
        <f t="shared" si="3"/>
        <v>0.98623730507139018</v>
      </c>
      <c r="P171" s="21">
        <v>10409724</v>
      </c>
      <c r="Q171" s="15">
        <v>8229528</v>
      </c>
      <c r="R171" s="23">
        <f t="shared" si="5"/>
        <v>0.79056159414024807</v>
      </c>
      <c r="S171" s="15">
        <v>294</v>
      </c>
      <c r="T171" s="15">
        <v>7418494</v>
      </c>
      <c r="U171" s="15">
        <v>1058438</v>
      </c>
      <c r="V171" s="15">
        <v>43353034</v>
      </c>
      <c r="W171" s="15">
        <v>4520867</v>
      </c>
      <c r="X171" s="15">
        <v>636</v>
      </c>
      <c r="Y171" s="2">
        <v>72</v>
      </c>
      <c r="Z171" s="80">
        <f t="shared" si="6"/>
        <v>0.11320754716981132</v>
      </c>
      <c r="AA171" s="6">
        <v>12628434</v>
      </c>
      <c r="AB171" s="15">
        <v>9802879</v>
      </c>
      <c r="AC171" s="23">
        <f t="shared" si="7"/>
        <v>0.77625452213631552</v>
      </c>
      <c r="AD171" s="15">
        <v>65059</v>
      </c>
      <c r="AE171" s="18">
        <v>350352</v>
      </c>
      <c r="AF171" s="8">
        <f t="shared" si="2"/>
        <v>195731752</v>
      </c>
    </row>
    <row r="172" spans="1:32" x14ac:dyDescent="0.15">
      <c r="A172" s="14">
        <v>42216</v>
      </c>
      <c r="B172" s="15">
        <v>100158309</v>
      </c>
      <c r="C172" s="15">
        <v>44868</v>
      </c>
      <c r="D172" s="15">
        <v>567533</v>
      </c>
      <c r="E172" s="15">
        <v>39425</v>
      </c>
      <c r="F172" s="15">
        <v>342126</v>
      </c>
      <c r="G172" s="15">
        <v>593894</v>
      </c>
      <c r="H172" s="23">
        <f t="shared" si="4"/>
        <v>1.7358926243547699</v>
      </c>
      <c r="I172" s="15">
        <v>3378436</v>
      </c>
      <c r="J172" s="15">
        <v>2827467</v>
      </c>
      <c r="K172" s="15">
        <v>18237006</v>
      </c>
      <c r="L172" s="15">
        <v>660801</v>
      </c>
      <c r="M172" s="19">
        <v>5473411</v>
      </c>
      <c r="N172" s="15">
        <v>5465964</v>
      </c>
      <c r="O172" s="20">
        <f t="shared" si="3"/>
        <v>0.99863942247348136</v>
      </c>
      <c r="P172" s="21">
        <v>9181554</v>
      </c>
      <c r="Q172" s="15">
        <v>8714580</v>
      </c>
      <c r="R172" s="23">
        <f t="shared" si="5"/>
        <v>0.94913998218602214</v>
      </c>
      <c r="S172" s="15">
        <v>228</v>
      </c>
      <c r="T172" s="15">
        <v>7434976</v>
      </c>
      <c r="U172" s="15">
        <v>1069043</v>
      </c>
      <c r="V172" s="15">
        <v>50258468</v>
      </c>
      <c r="W172" s="15">
        <v>4731827</v>
      </c>
      <c r="X172" s="15">
        <v>653</v>
      </c>
      <c r="Y172" s="2">
        <v>60</v>
      </c>
      <c r="Z172" s="80">
        <f t="shared" si="6"/>
        <v>9.1883614088820828E-2</v>
      </c>
      <c r="AA172" s="6">
        <v>11639858</v>
      </c>
      <c r="AB172" s="15">
        <v>8567196</v>
      </c>
      <c r="AC172" s="23">
        <f t="shared" si="7"/>
        <v>0.73602238102904693</v>
      </c>
      <c r="AD172" s="15">
        <v>69177</v>
      </c>
      <c r="AE172" s="18">
        <v>388860</v>
      </c>
      <c r="AF172" s="8">
        <f t="shared" si="2"/>
        <v>213208118</v>
      </c>
    </row>
    <row r="173" spans="1:32" x14ac:dyDescent="0.15">
      <c r="A173" s="22">
        <v>42247</v>
      </c>
      <c r="B173" s="15">
        <v>93656707</v>
      </c>
      <c r="C173" s="15">
        <v>45578</v>
      </c>
      <c r="D173" s="15">
        <v>539290</v>
      </c>
      <c r="E173" s="15">
        <v>42456</v>
      </c>
      <c r="F173" s="15">
        <v>693941</v>
      </c>
      <c r="G173" s="15">
        <v>492148</v>
      </c>
      <c r="H173" s="23">
        <f t="shared" si="4"/>
        <v>0.70920726690021196</v>
      </c>
      <c r="I173" s="15">
        <v>3007115</v>
      </c>
      <c r="J173" s="15">
        <v>2582957</v>
      </c>
      <c r="K173" s="15">
        <v>17036302</v>
      </c>
      <c r="L173" s="15">
        <v>611672</v>
      </c>
      <c r="M173" s="3">
        <v>5171566</v>
      </c>
      <c r="N173" s="15">
        <v>5003641</v>
      </c>
      <c r="O173" s="23">
        <f t="shared" si="3"/>
        <v>0.96752917781577186</v>
      </c>
      <c r="P173" s="15">
        <v>8003832</v>
      </c>
      <c r="Q173" s="15">
        <v>7855632</v>
      </c>
      <c r="R173" s="23">
        <f t="shared" si="5"/>
        <v>0.98148386922664044</v>
      </c>
      <c r="S173" s="15">
        <v>516</v>
      </c>
      <c r="T173" s="15">
        <v>6883126</v>
      </c>
      <c r="U173" s="15">
        <v>998513</v>
      </c>
      <c r="V173" s="15">
        <v>48082725</v>
      </c>
      <c r="W173" s="15">
        <v>4449734</v>
      </c>
      <c r="X173" s="15">
        <v>482</v>
      </c>
      <c r="Y173" s="2">
        <v>74</v>
      </c>
      <c r="Z173" s="80">
        <f t="shared" si="6"/>
        <v>0.15352697095435686</v>
      </c>
      <c r="AA173" s="6">
        <v>12099595</v>
      </c>
      <c r="AB173" s="15">
        <v>7022013</v>
      </c>
      <c r="AC173" s="23">
        <f t="shared" si="7"/>
        <v>0.58035107786665585</v>
      </c>
      <c r="AD173" s="15">
        <v>59551</v>
      </c>
      <c r="AE173" s="18">
        <v>316656</v>
      </c>
      <c r="AF173" s="8">
        <f t="shared" si="2"/>
        <v>198686406</v>
      </c>
    </row>
    <row r="174" spans="1:32" x14ac:dyDescent="0.15">
      <c r="A174" s="22">
        <v>42277</v>
      </c>
      <c r="B174" s="15">
        <v>89269586</v>
      </c>
      <c r="C174" s="15">
        <v>42936</v>
      </c>
      <c r="D174" s="15">
        <v>508791</v>
      </c>
      <c r="E174" s="15">
        <v>45510</v>
      </c>
      <c r="F174" s="15">
        <v>594445</v>
      </c>
      <c r="G174" s="15">
        <v>478897</v>
      </c>
      <c r="H174" s="23">
        <f t="shared" si="4"/>
        <v>0.8056203685790948</v>
      </c>
      <c r="I174" s="15">
        <v>3131891</v>
      </c>
      <c r="J174" s="15">
        <v>2524614</v>
      </c>
      <c r="K174" s="15">
        <v>16357250</v>
      </c>
      <c r="L174" s="15">
        <v>633205</v>
      </c>
      <c r="M174" s="3">
        <v>5373296</v>
      </c>
      <c r="N174" s="15">
        <v>5018969</v>
      </c>
      <c r="O174" s="23">
        <f t="shared" si="3"/>
        <v>0.93405779246108911</v>
      </c>
      <c r="P174" s="15">
        <v>8586550</v>
      </c>
      <c r="Q174" s="15">
        <v>7877736</v>
      </c>
      <c r="R174" s="23">
        <f t="shared" si="5"/>
        <v>0.91745066412004816</v>
      </c>
      <c r="S174" s="15">
        <v>204</v>
      </c>
      <c r="T174" s="15">
        <v>6844263</v>
      </c>
      <c r="U174" s="15">
        <v>959146</v>
      </c>
      <c r="V174" s="15">
        <v>44803620</v>
      </c>
      <c r="W174" s="15">
        <v>4280714</v>
      </c>
      <c r="X174" s="15">
        <v>663</v>
      </c>
      <c r="Y174" s="2">
        <v>49</v>
      </c>
      <c r="Z174" s="80">
        <f t="shared" si="6"/>
        <v>7.3906485671191555E-2</v>
      </c>
      <c r="AA174" s="6">
        <v>13911046</v>
      </c>
      <c r="AB174" s="15">
        <v>7558310</v>
      </c>
      <c r="AC174" s="23">
        <f t="shared" si="7"/>
        <v>0.54333153667955669</v>
      </c>
      <c r="AD174" s="15">
        <v>62435</v>
      </c>
      <c r="AE174" s="18">
        <v>291804</v>
      </c>
      <c r="AF174" s="8">
        <f t="shared" si="2"/>
        <v>190689930</v>
      </c>
    </row>
    <row r="175" spans="1:32" x14ac:dyDescent="0.15">
      <c r="A175" s="22">
        <v>42308</v>
      </c>
      <c r="B175" s="15">
        <v>82859165</v>
      </c>
      <c r="C175" s="15">
        <v>46188</v>
      </c>
      <c r="D175" s="15">
        <v>466551</v>
      </c>
      <c r="E175" s="15">
        <v>43008</v>
      </c>
      <c r="F175" s="15">
        <v>472719</v>
      </c>
      <c r="G175" s="15">
        <v>504425</v>
      </c>
      <c r="H175" s="23">
        <f t="shared" si="4"/>
        <v>1.067071558367656</v>
      </c>
      <c r="I175" s="15">
        <v>3415377</v>
      </c>
      <c r="J175" s="15">
        <v>2470495</v>
      </c>
      <c r="K175" s="15">
        <v>15347109</v>
      </c>
      <c r="L175" s="15">
        <v>607944</v>
      </c>
      <c r="M175" s="3">
        <v>6098544</v>
      </c>
      <c r="N175" s="15">
        <v>5030780</v>
      </c>
      <c r="O175" s="23">
        <f t="shared" si="3"/>
        <v>0.82491493051456222</v>
      </c>
      <c r="P175" s="15">
        <v>7281913</v>
      </c>
      <c r="Q175" s="15">
        <v>8047020</v>
      </c>
      <c r="R175" s="23">
        <f t="shared" si="5"/>
        <v>1.1050695057741009</v>
      </c>
      <c r="S175" s="15">
        <v>108</v>
      </c>
      <c r="T175" s="15">
        <v>6902048</v>
      </c>
      <c r="U175" s="15">
        <v>926895</v>
      </c>
      <c r="V175" s="15">
        <v>40334853</v>
      </c>
      <c r="W175" s="15">
        <v>4187624</v>
      </c>
      <c r="X175" s="15">
        <v>621</v>
      </c>
      <c r="Y175" s="2">
        <v>132</v>
      </c>
      <c r="Z175" s="80">
        <f t="shared" si="6"/>
        <v>0.21256038647342995</v>
      </c>
      <c r="AA175" s="6">
        <v>12196625</v>
      </c>
      <c r="AB175" s="15">
        <v>8474041</v>
      </c>
      <c r="AC175" s="23">
        <f t="shared" si="7"/>
        <v>0.69478572965881957</v>
      </c>
      <c r="AD175" s="15">
        <v>61324</v>
      </c>
      <c r="AE175" s="18">
        <v>269988</v>
      </c>
      <c r="AF175" s="8">
        <f t="shared" si="2"/>
        <v>179995075</v>
      </c>
    </row>
    <row r="176" spans="1:32" x14ac:dyDescent="0.15">
      <c r="A176" s="22">
        <v>42338</v>
      </c>
      <c r="B176" s="15">
        <v>68326002</v>
      </c>
      <c r="C176" s="15">
        <v>37847</v>
      </c>
      <c r="D176" s="15">
        <v>378897</v>
      </c>
      <c r="E176" s="15">
        <v>38021</v>
      </c>
      <c r="F176" s="15">
        <v>327522</v>
      </c>
      <c r="G176" s="15">
        <v>497063</v>
      </c>
      <c r="H176" s="23">
        <f t="shared" si="4"/>
        <v>1.5176476694695318</v>
      </c>
      <c r="I176" s="15">
        <v>3104879</v>
      </c>
      <c r="J176" s="15">
        <v>2149138</v>
      </c>
      <c r="K176" s="15">
        <v>12585590</v>
      </c>
      <c r="L176" s="15">
        <v>524087</v>
      </c>
      <c r="M176" s="3">
        <v>5515025</v>
      </c>
      <c r="N176" s="15">
        <v>4406838</v>
      </c>
      <c r="O176" s="23">
        <f t="shared" si="3"/>
        <v>0.79906038503905241</v>
      </c>
      <c r="P176" s="15">
        <v>7551796</v>
      </c>
      <c r="Q176" s="15">
        <v>6562128</v>
      </c>
      <c r="R176" s="23">
        <f t="shared" si="5"/>
        <v>0.86894932013523674</v>
      </c>
      <c r="S176" s="15">
        <v>168</v>
      </c>
      <c r="T176" s="15">
        <v>6088357</v>
      </c>
      <c r="U176" s="15">
        <v>811530</v>
      </c>
      <c r="V176" s="15">
        <v>31867440</v>
      </c>
      <c r="W176" s="15">
        <v>3628256</v>
      </c>
      <c r="X176" s="15">
        <v>542</v>
      </c>
      <c r="Y176" s="2">
        <v>108</v>
      </c>
      <c r="Z176" s="80">
        <f t="shared" si="6"/>
        <v>0.19926199261992619</v>
      </c>
      <c r="AA176" s="6">
        <v>12505244</v>
      </c>
      <c r="AB176" s="15">
        <v>7539339</v>
      </c>
      <c r="AC176" s="23">
        <f t="shared" si="7"/>
        <v>0.6028941938278054</v>
      </c>
      <c r="AD176" s="15">
        <v>54932</v>
      </c>
      <c r="AE176" s="18">
        <v>243888</v>
      </c>
      <c r="AF176" s="8">
        <f t="shared" si="2"/>
        <v>148844508</v>
      </c>
    </row>
    <row r="177" spans="1:32" x14ac:dyDescent="0.15">
      <c r="A177" s="22">
        <v>42369</v>
      </c>
      <c r="B177" s="15">
        <v>62176939</v>
      </c>
      <c r="C177" s="15">
        <v>37548</v>
      </c>
      <c r="D177" s="15">
        <v>342952</v>
      </c>
      <c r="E177" s="15">
        <v>34687</v>
      </c>
      <c r="F177" s="15">
        <v>566024</v>
      </c>
      <c r="G177" s="15">
        <v>332605</v>
      </c>
      <c r="H177" s="23">
        <f t="shared" si="4"/>
        <v>0.5876164261586081</v>
      </c>
      <c r="I177" s="15">
        <v>3046284</v>
      </c>
      <c r="J177" s="15">
        <v>2039114</v>
      </c>
      <c r="K177" s="15">
        <v>11868502</v>
      </c>
      <c r="L177" s="15">
        <v>497572</v>
      </c>
      <c r="M177" s="3">
        <v>6084826</v>
      </c>
      <c r="N177" s="15">
        <v>4085176</v>
      </c>
      <c r="O177" s="23">
        <f t="shared" si="3"/>
        <v>0.67137104660018221</v>
      </c>
      <c r="P177" s="15">
        <v>8325403</v>
      </c>
      <c r="Q177" s="15">
        <v>6092052</v>
      </c>
      <c r="R177" s="23">
        <f t="shared" si="5"/>
        <v>0.7317425955236041</v>
      </c>
      <c r="S177" s="15">
        <v>96</v>
      </c>
      <c r="T177" s="15">
        <v>5830416</v>
      </c>
      <c r="U177" s="15">
        <v>741505</v>
      </c>
      <c r="V177" s="15">
        <v>27932035</v>
      </c>
      <c r="W177" s="15">
        <v>3326592</v>
      </c>
      <c r="X177" s="15">
        <v>626</v>
      </c>
      <c r="Y177" s="2">
        <v>216</v>
      </c>
      <c r="Z177" s="80">
        <f t="shared" si="6"/>
        <v>0.34504792332268369</v>
      </c>
      <c r="AA177" s="6">
        <v>14545885</v>
      </c>
      <c r="AB177" s="15">
        <v>7146082</v>
      </c>
      <c r="AC177" s="23">
        <f t="shared" si="7"/>
        <v>0.49127859872396901</v>
      </c>
      <c r="AD177" s="15">
        <v>50714</v>
      </c>
      <c r="AE177" s="18">
        <v>176304</v>
      </c>
      <c r="AF177" s="8">
        <f t="shared" si="2"/>
        <v>135757391</v>
      </c>
    </row>
    <row r="178" spans="1:32" x14ac:dyDescent="0.15">
      <c r="A178" s="14">
        <v>42400</v>
      </c>
      <c r="B178" s="15">
        <v>70748327</v>
      </c>
      <c r="C178" s="15">
        <v>42325</v>
      </c>
      <c r="D178" s="15">
        <v>342582</v>
      </c>
      <c r="E178" s="15">
        <v>38016</v>
      </c>
      <c r="F178" s="15">
        <v>748170</v>
      </c>
      <c r="G178" s="15">
        <v>300329</v>
      </c>
      <c r="H178" s="23">
        <f t="shared" si="4"/>
        <v>0.40141812689629364</v>
      </c>
      <c r="I178" s="15">
        <v>3298762</v>
      </c>
      <c r="J178" s="15">
        <v>2422834</v>
      </c>
      <c r="K178" s="15">
        <v>14048609</v>
      </c>
      <c r="L178" s="15">
        <v>612014</v>
      </c>
      <c r="M178" s="19">
        <v>5609492</v>
      </c>
      <c r="N178" s="15">
        <v>4719222</v>
      </c>
      <c r="O178" s="20">
        <f t="shared" si="3"/>
        <v>0.84129222396609171</v>
      </c>
      <c r="P178" s="21">
        <v>5740536</v>
      </c>
      <c r="Q178" s="15">
        <v>6108732</v>
      </c>
      <c r="R178" s="23">
        <f t="shared" si="5"/>
        <v>1.0641396552517046</v>
      </c>
      <c r="S178" s="15">
        <v>276</v>
      </c>
      <c r="T178" s="15">
        <v>6261486</v>
      </c>
      <c r="U178" s="15">
        <v>935405</v>
      </c>
      <c r="V178" s="15">
        <v>29191535</v>
      </c>
      <c r="W178" s="15">
        <v>3997455</v>
      </c>
      <c r="X178" s="15">
        <v>469</v>
      </c>
      <c r="Y178" s="2">
        <v>96</v>
      </c>
      <c r="Z178" s="80">
        <f t="shared" si="6"/>
        <v>0.20469083155650319</v>
      </c>
      <c r="AA178" s="6">
        <v>11931789</v>
      </c>
      <c r="AB178" s="15">
        <v>7210654</v>
      </c>
      <c r="AC178" s="23">
        <f t="shared" si="7"/>
        <v>0.60432295609652498</v>
      </c>
      <c r="AD178" s="15">
        <v>55731</v>
      </c>
      <c r="AE178" s="18">
        <v>223248</v>
      </c>
      <c r="AF178" s="8">
        <f t="shared" si="2"/>
        <v>150557638</v>
      </c>
    </row>
    <row r="179" spans="1:32" x14ac:dyDescent="0.15">
      <c r="A179" s="14">
        <v>42429</v>
      </c>
      <c r="B179" s="15">
        <v>68835867</v>
      </c>
      <c r="C179" s="15">
        <v>39048</v>
      </c>
      <c r="D179" s="15">
        <v>413399</v>
      </c>
      <c r="E179" s="15">
        <v>45611</v>
      </c>
      <c r="F179" s="15">
        <v>454771</v>
      </c>
      <c r="G179" s="15">
        <v>296468</v>
      </c>
      <c r="H179" s="23">
        <f t="shared" si="4"/>
        <v>0.65190612418118132</v>
      </c>
      <c r="I179" s="15">
        <v>3347157</v>
      </c>
      <c r="J179" s="15">
        <v>2361125</v>
      </c>
      <c r="K179" s="15">
        <v>13139510</v>
      </c>
      <c r="L179" s="15">
        <v>572768</v>
      </c>
      <c r="M179" s="19">
        <v>5336862</v>
      </c>
      <c r="N179" s="15">
        <v>4925735</v>
      </c>
      <c r="O179" s="20">
        <f t="shared" si="3"/>
        <v>0.92296465600946775</v>
      </c>
      <c r="P179" s="21">
        <v>6266943</v>
      </c>
      <c r="Q179" s="15">
        <v>6273168</v>
      </c>
      <c r="R179" s="23">
        <f t="shared" si="5"/>
        <v>1.0009933072632062</v>
      </c>
      <c r="S179" s="15">
        <v>62</v>
      </c>
      <c r="T179" s="15">
        <v>6609344</v>
      </c>
      <c r="U179" s="15">
        <v>915066</v>
      </c>
      <c r="V179" s="15">
        <v>30557692</v>
      </c>
      <c r="W179" s="15">
        <v>3950457</v>
      </c>
      <c r="X179" s="15">
        <v>484</v>
      </c>
      <c r="Y179" s="2">
        <v>120</v>
      </c>
      <c r="Z179" s="80">
        <f t="shared" si="6"/>
        <v>0.24793388429752067</v>
      </c>
      <c r="AA179" s="6">
        <v>11630109</v>
      </c>
      <c r="AB179" s="15">
        <v>8077656</v>
      </c>
      <c r="AC179" s="23">
        <f t="shared" si="7"/>
        <v>0.69454688687784438</v>
      </c>
      <c r="AD179" s="15">
        <v>62645</v>
      </c>
      <c r="AE179" s="18">
        <v>211512</v>
      </c>
      <c r="AF179" s="8">
        <f t="shared" si="2"/>
        <v>150634410</v>
      </c>
    </row>
    <row r="180" spans="1:32" x14ac:dyDescent="0.15">
      <c r="A180" s="14">
        <v>42460</v>
      </c>
      <c r="B180" s="15">
        <v>74960419</v>
      </c>
      <c r="C180" s="15">
        <v>43368</v>
      </c>
      <c r="D180" s="15">
        <v>406760</v>
      </c>
      <c r="E180" s="15">
        <v>39970</v>
      </c>
      <c r="F180" s="15">
        <v>566459</v>
      </c>
      <c r="G180" s="15">
        <v>465116</v>
      </c>
      <c r="H180" s="23">
        <f t="shared" si="4"/>
        <v>0.82109384792191487</v>
      </c>
      <c r="I180" s="15">
        <v>3689795</v>
      </c>
      <c r="J180" s="15">
        <v>2546301</v>
      </c>
      <c r="K180" s="15">
        <v>13861608</v>
      </c>
      <c r="L180" s="15">
        <v>597705</v>
      </c>
      <c r="M180" s="19">
        <v>5372523</v>
      </c>
      <c r="N180" s="15">
        <v>5382073</v>
      </c>
      <c r="O180" s="20">
        <f t="shared" si="3"/>
        <v>1.0017775633533816</v>
      </c>
      <c r="P180" s="21">
        <v>7583466</v>
      </c>
      <c r="Q180" s="15">
        <v>6881472</v>
      </c>
      <c r="R180" s="23">
        <f t="shared" si="5"/>
        <v>0.90743098208655515</v>
      </c>
      <c r="S180" s="15">
        <v>492</v>
      </c>
      <c r="T180" s="15">
        <v>7545346</v>
      </c>
      <c r="U180" s="15">
        <v>955661</v>
      </c>
      <c r="V180" s="15">
        <v>34230876</v>
      </c>
      <c r="W180" s="15">
        <v>4236010</v>
      </c>
      <c r="X180" s="15">
        <v>900</v>
      </c>
      <c r="Y180" s="2">
        <v>84</v>
      </c>
      <c r="Z180" s="80">
        <f t="shared" si="6"/>
        <v>9.3333333333333338E-2</v>
      </c>
      <c r="AA180" s="6">
        <v>13164199</v>
      </c>
      <c r="AB180" s="15">
        <v>8988351</v>
      </c>
      <c r="AC180" s="23">
        <f t="shared" si="7"/>
        <v>0.68278753610455145</v>
      </c>
      <c r="AD180" s="15">
        <v>63367</v>
      </c>
      <c r="AE180" s="18">
        <v>225648</v>
      </c>
      <c r="AF180" s="8">
        <f t="shared" si="2"/>
        <v>165120422</v>
      </c>
    </row>
    <row r="181" spans="1:32" x14ac:dyDescent="0.15">
      <c r="A181" s="14">
        <v>42490</v>
      </c>
      <c r="B181" s="15">
        <v>85627254</v>
      </c>
      <c r="C181" s="15">
        <v>48408</v>
      </c>
      <c r="D181" s="15">
        <v>486019</v>
      </c>
      <c r="E181" s="15">
        <v>48838</v>
      </c>
      <c r="F181" s="15">
        <v>1065382</v>
      </c>
      <c r="G181" s="15">
        <v>339078</v>
      </c>
      <c r="H181" s="23">
        <f t="shared" si="4"/>
        <v>0.31826894015479895</v>
      </c>
      <c r="I181" s="15">
        <v>3842474</v>
      </c>
      <c r="J181" s="15">
        <v>2850392</v>
      </c>
      <c r="K181" s="15">
        <v>15394472</v>
      </c>
      <c r="L181" s="15">
        <v>647537</v>
      </c>
      <c r="M181" s="19">
        <v>6051434</v>
      </c>
      <c r="N181" s="15">
        <v>5990803</v>
      </c>
      <c r="O181" s="20">
        <f t="shared" si="3"/>
        <v>0.98998072192475373</v>
      </c>
      <c r="P181" s="21">
        <v>7035879</v>
      </c>
      <c r="Q181" s="15">
        <v>7351764</v>
      </c>
      <c r="R181" s="23">
        <f t="shared" si="5"/>
        <v>1.044896309331073</v>
      </c>
      <c r="S181" s="15">
        <v>234</v>
      </c>
      <c r="T181" s="15">
        <v>8231121</v>
      </c>
      <c r="U181" s="15">
        <v>1055397</v>
      </c>
      <c r="V181" s="15">
        <v>38505946</v>
      </c>
      <c r="W181" s="15">
        <v>4771033</v>
      </c>
      <c r="X181" s="15">
        <v>741</v>
      </c>
      <c r="Y181" s="2">
        <v>156</v>
      </c>
      <c r="Z181" s="80">
        <f t="shared" si="6"/>
        <v>0.21052631578947367</v>
      </c>
      <c r="AA181" s="6">
        <v>11194112</v>
      </c>
      <c r="AB181" s="15">
        <v>9344979</v>
      </c>
      <c r="AC181" s="23">
        <f t="shared" si="7"/>
        <v>0.83481199759302038</v>
      </c>
      <c r="AD181" s="15">
        <v>80556</v>
      </c>
      <c r="AE181" s="18">
        <v>248256</v>
      </c>
      <c r="AF181" s="8">
        <f t="shared" si="2"/>
        <v>184864717</v>
      </c>
    </row>
    <row r="182" spans="1:32" x14ac:dyDescent="0.15">
      <c r="A182" s="14">
        <v>42521</v>
      </c>
      <c r="B182" s="15">
        <v>84414701</v>
      </c>
      <c r="C182" s="15">
        <v>45230</v>
      </c>
      <c r="D182" s="15">
        <v>469343</v>
      </c>
      <c r="E182" s="15">
        <v>40431</v>
      </c>
      <c r="F182" s="15">
        <v>958242</v>
      </c>
      <c r="G182" s="15">
        <v>412791</v>
      </c>
      <c r="H182" s="23">
        <f t="shared" si="4"/>
        <v>0.43077948994095439</v>
      </c>
      <c r="I182" s="15">
        <v>3645099</v>
      </c>
      <c r="J182" s="15">
        <v>2619271</v>
      </c>
      <c r="K182" s="15">
        <v>14905286</v>
      </c>
      <c r="L182" s="15">
        <v>597810</v>
      </c>
      <c r="M182" s="19">
        <v>5283893</v>
      </c>
      <c r="N182" s="15">
        <v>5490858</v>
      </c>
      <c r="O182" s="20">
        <f t="shared" si="3"/>
        <v>1.0391690369203161</v>
      </c>
      <c r="P182" s="21">
        <v>8543876</v>
      </c>
      <c r="Q182" s="15">
        <v>6812628</v>
      </c>
      <c r="R182" s="23">
        <f t="shared" si="5"/>
        <v>0.79736971838074433</v>
      </c>
      <c r="S182" s="15">
        <v>72</v>
      </c>
      <c r="T182" s="15">
        <v>7900621</v>
      </c>
      <c r="U182" s="15">
        <v>944311</v>
      </c>
      <c r="V182" s="15">
        <v>38708060</v>
      </c>
      <c r="W182" s="15">
        <v>4348964</v>
      </c>
      <c r="X182" s="15">
        <v>881</v>
      </c>
      <c r="Y182" s="2">
        <v>144</v>
      </c>
      <c r="Z182" s="80">
        <f t="shared" si="6"/>
        <v>0.16345062429057888</v>
      </c>
      <c r="AA182" s="6">
        <v>11368902</v>
      </c>
      <c r="AB182" s="15">
        <v>9289974</v>
      </c>
      <c r="AC182" s="23">
        <f t="shared" si="7"/>
        <v>0.8171390693665932</v>
      </c>
      <c r="AD182" s="15">
        <v>83076</v>
      </c>
      <c r="AE182" s="18">
        <v>233496</v>
      </c>
      <c r="AF182" s="8">
        <f t="shared" si="2"/>
        <v>180962166</v>
      </c>
    </row>
    <row r="183" spans="1:32" x14ac:dyDescent="0.15">
      <c r="A183" s="14">
        <v>42551</v>
      </c>
      <c r="B183" s="15">
        <v>86841100</v>
      </c>
      <c r="C183" s="15">
        <v>46369</v>
      </c>
      <c r="D183" s="15">
        <v>456899</v>
      </c>
      <c r="E183" s="15">
        <v>37260</v>
      </c>
      <c r="F183" s="15">
        <v>1052054</v>
      </c>
      <c r="G183" s="15">
        <v>430949</v>
      </c>
      <c r="H183" s="23">
        <f t="shared" si="4"/>
        <v>0.40962631195737104</v>
      </c>
      <c r="I183" s="15">
        <v>3639202</v>
      </c>
      <c r="J183" s="15">
        <v>2580186</v>
      </c>
      <c r="K183" s="15">
        <v>15045253</v>
      </c>
      <c r="L183" s="15">
        <v>598960</v>
      </c>
      <c r="M183" s="19">
        <v>5703648</v>
      </c>
      <c r="N183" s="15">
        <v>5380208</v>
      </c>
      <c r="O183" s="20">
        <f t="shared" si="3"/>
        <v>0.94329243319363332</v>
      </c>
      <c r="P183" s="21">
        <v>8228589</v>
      </c>
      <c r="Q183" s="15">
        <v>6720792</v>
      </c>
      <c r="R183" s="23">
        <f t="shared" si="5"/>
        <v>0.81676117254124614</v>
      </c>
      <c r="S183" s="15">
        <v>24</v>
      </c>
      <c r="T183" s="15">
        <v>7924312</v>
      </c>
      <c r="U183" s="15">
        <v>901169</v>
      </c>
      <c r="V183" s="15">
        <v>41813329</v>
      </c>
      <c r="W183" s="15">
        <v>4247996</v>
      </c>
      <c r="X183" s="15">
        <v>1080</v>
      </c>
      <c r="Y183" s="2">
        <v>108</v>
      </c>
      <c r="Z183" s="80">
        <f t="shared" si="6"/>
        <v>0.1</v>
      </c>
      <c r="AA183" s="6">
        <v>11589606</v>
      </c>
      <c r="AB183" s="15">
        <v>9001990</v>
      </c>
      <c r="AC183" s="23">
        <f t="shared" si="7"/>
        <v>0.77672959719251888</v>
      </c>
      <c r="AD183" s="15">
        <v>76370</v>
      </c>
      <c r="AE183" s="18">
        <v>264804</v>
      </c>
      <c r="AF183" s="8">
        <f t="shared" si="2"/>
        <v>186007280</v>
      </c>
    </row>
    <row r="184" spans="1:32" x14ac:dyDescent="0.15">
      <c r="A184" s="14">
        <v>42582</v>
      </c>
      <c r="B184" s="15">
        <v>88236371</v>
      </c>
      <c r="C184" s="15">
        <v>46536</v>
      </c>
      <c r="D184" s="15">
        <v>423816</v>
      </c>
      <c r="E184" s="15">
        <v>41361</v>
      </c>
      <c r="F184" s="15">
        <v>488611</v>
      </c>
      <c r="G184" s="15">
        <v>418481</v>
      </c>
      <c r="H184" s="23">
        <f t="shared" si="4"/>
        <v>0.85647068936229431</v>
      </c>
      <c r="I184" s="15">
        <v>3170884</v>
      </c>
      <c r="J184" s="15">
        <v>2427192</v>
      </c>
      <c r="K184" s="15">
        <v>15041954</v>
      </c>
      <c r="L184" s="15">
        <v>599970</v>
      </c>
      <c r="M184" s="19">
        <v>5361230</v>
      </c>
      <c r="N184" s="15">
        <v>5078576</v>
      </c>
      <c r="O184" s="20">
        <f t="shared" si="3"/>
        <v>0.94727814326190074</v>
      </c>
      <c r="P184" s="21">
        <v>6483506</v>
      </c>
      <c r="Q184" s="15">
        <v>7058856</v>
      </c>
      <c r="R184" s="23">
        <f t="shared" si="5"/>
        <v>1.0887405672177985</v>
      </c>
      <c r="S184" s="15">
        <v>48</v>
      </c>
      <c r="T184" s="15">
        <v>7419990</v>
      </c>
      <c r="U184" s="15">
        <v>862230</v>
      </c>
      <c r="V184" s="15">
        <v>44154542</v>
      </c>
      <c r="W184" s="15">
        <v>4192565</v>
      </c>
      <c r="X184" s="15">
        <v>945</v>
      </c>
      <c r="Y184" s="2">
        <v>168</v>
      </c>
      <c r="Z184" s="80">
        <f t="shared" si="6"/>
        <v>0.17777777777777778</v>
      </c>
      <c r="AA184" s="6">
        <v>8991344</v>
      </c>
      <c r="AB184" s="15">
        <v>7669107</v>
      </c>
      <c r="AC184" s="23">
        <f t="shared" si="7"/>
        <v>0.85294334195199295</v>
      </c>
      <c r="AD184" s="15">
        <v>81730</v>
      </c>
      <c r="AE184" s="18">
        <v>380964</v>
      </c>
      <c r="AF184" s="8">
        <f t="shared" si="2"/>
        <v>187305341</v>
      </c>
    </row>
    <row r="185" spans="1:32" x14ac:dyDescent="0.15">
      <c r="A185" s="14">
        <v>42613</v>
      </c>
      <c r="B185" s="15">
        <v>96881689</v>
      </c>
      <c r="C185" s="15">
        <v>49393</v>
      </c>
      <c r="D185" s="15">
        <v>488571</v>
      </c>
      <c r="E185" s="15">
        <v>36416</v>
      </c>
      <c r="F185" s="15">
        <v>557513</v>
      </c>
      <c r="G185" s="15">
        <v>441011</v>
      </c>
      <c r="H185" s="23">
        <f t="shared" si="4"/>
        <v>0.79103267547124456</v>
      </c>
      <c r="I185" s="15">
        <v>3325103</v>
      </c>
      <c r="J185" s="15">
        <v>2616390</v>
      </c>
      <c r="K185" s="15">
        <v>16455322</v>
      </c>
      <c r="L185" s="15">
        <v>641074</v>
      </c>
      <c r="M185" s="19">
        <v>5141845</v>
      </c>
      <c r="N185" s="15">
        <v>5352456</v>
      </c>
      <c r="O185" s="20">
        <f t="shared" si="3"/>
        <v>1.0409602000838221</v>
      </c>
      <c r="P185" s="21">
        <v>6711309</v>
      </c>
      <c r="Q185" s="15">
        <v>6965592</v>
      </c>
      <c r="R185" s="23">
        <f t="shared" si="5"/>
        <v>1.0378887337775686</v>
      </c>
      <c r="S185" s="15">
        <v>204</v>
      </c>
      <c r="T185" s="15">
        <v>7805733</v>
      </c>
      <c r="U185" s="15">
        <v>925840</v>
      </c>
      <c r="V185" s="15">
        <v>49849598</v>
      </c>
      <c r="W185" s="15">
        <v>4530685</v>
      </c>
      <c r="X185" s="15">
        <v>870</v>
      </c>
      <c r="Y185" s="2">
        <v>72</v>
      </c>
      <c r="Z185" s="80">
        <f t="shared" si="6"/>
        <v>8.2758620689655171E-2</v>
      </c>
      <c r="AA185" s="6">
        <v>12354654</v>
      </c>
      <c r="AB185" s="15">
        <v>7073692</v>
      </c>
      <c r="AC185" s="23">
        <f t="shared" si="7"/>
        <v>0.57255282098551685</v>
      </c>
      <c r="AD185" s="15">
        <v>91153</v>
      </c>
      <c r="AE185" s="18">
        <v>458076</v>
      </c>
      <c r="AF185" s="8">
        <f t="shared" si="2"/>
        <v>203988070</v>
      </c>
    </row>
    <row r="186" spans="1:32" x14ac:dyDescent="0.15">
      <c r="A186" s="14">
        <v>42643</v>
      </c>
      <c r="B186" s="15">
        <v>84883422</v>
      </c>
      <c r="C186" s="15">
        <v>47964</v>
      </c>
      <c r="D186" s="15">
        <v>411737</v>
      </c>
      <c r="E186" s="15">
        <v>41425</v>
      </c>
      <c r="F186" s="15">
        <v>551154</v>
      </c>
      <c r="G186" s="15">
        <v>379045</v>
      </c>
      <c r="H186" s="23">
        <f t="shared" si="4"/>
        <v>0.68772974522547237</v>
      </c>
      <c r="I186" s="15">
        <v>3141592</v>
      </c>
      <c r="J186" s="15">
        <v>2381561</v>
      </c>
      <c r="K186" s="15">
        <v>14695199</v>
      </c>
      <c r="L186" s="15">
        <v>592473</v>
      </c>
      <c r="M186" s="19">
        <v>5356604</v>
      </c>
      <c r="N186" s="15">
        <v>4955153</v>
      </c>
      <c r="O186" s="20">
        <f t="shared" si="3"/>
        <v>0.92505494152638501</v>
      </c>
      <c r="P186" s="21">
        <v>6882455.3999999994</v>
      </c>
      <c r="Q186" s="15">
        <v>6191472</v>
      </c>
      <c r="R186" s="23">
        <f t="shared" si="5"/>
        <v>0.89960219720421297</v>
      </c>
      <c r="S186" s="15">
        <v>97</v>
      </c>
      <c r="T186" s="15">
        <v>7437669</v>
      </c>
      <c r="U186" s="15">
        <v>829009</v>
      </c>
      <c r="V186" s="15">
        <v>42654365</v>
      </c>
      <c r="W186" s="15">
        <v>4062194</v>
      </c>
      <c r="X186" s="15">
        <v>871</v>
      </c>
      <c r="Y186" s="2">
        <v>108</v>
      </c>
      <c r="Z186" s="80">
        <f t="shared" si="6"/>
        <v>0.12399540757749714</v>
      </c>
      <c r="AA186" s="6">
        <v>12180816</v>
      </c>
      <c r="AB186" s="15">
        <v>7212180</v>
      </c>
      <c r="AC186" s="23">
        <f t="shared" si="7"/>
        <v>0.59209333758920579</v>
      </c>
      <c r="AD186" s="15">
        <v>81211</v>
      </c>
      <c r="AE186" s="18">
        <v>409104</v>
      </c>
      <c r="AF186" s="8">
        <f t="shared" si="2"/>
        <v>180406980</v>
      </c>
    </row>
    <row r="187" spans="1:32" x14ac:dyDescent="0.15">
      <c r="A187" s="14">
        <v>42674</v>
      </c>
      <c r="B187" s="15">
        <v>72689742</v>
      </c>
      <c r="C187" s="15">
        <v>43164</v>
      </c>
      <c r="D187" s="15">
        <v>358013</v>
      </c>
      <c r="E187" s="15">
        <v>35988</v>
      </c>
      <c r="F187" s="15">
        <v>762390</v>
      </c>
      <c r="G187" s="15">
        <v>364528</v>
      </c>
      <c r="H187" s="23">
        <f t="shared" si="4"/>
        <v>0.47813848555201405</v>
      </c>
      <c r="I187" s="15">
        <v>3239537</v>
      </c>
      <c r="J187" s="15">
        <v>2211286</v>
      </c>
      <c r="K187" s="15">
        <v>13082686</v>
      </c>
      <c r="L187" s="15">
        <v>553672</v>
      </c>
      <c r="M187" s="19">
        <v>6127057</v>
      </c>
      <c r="N187" s="15">
        <v>4692549</v>
      </c>
      <c r="O187" s="20">
        <f t="shared" si="3"/>
        <v>0.76587324061127549</v>
      </c>
      <c r="P187" s="21">
        <v>6098049</v>
      </c>
      <c r="Q187" s="15">
        <v>6143940</v>
      </c>
      <c r="R187" s="23">
        <f t="shared" si="5"/>
        <v>1.0075255216873462</v>
      </c>
      <c r="S187" s="15">
        <v>252</v>
      </c>
      <c r="T187" s="15">
        <v>6879763</v>
      </c>
      <c r="U187" s="15">
        <v>739222</v>
      </c>
      <c r="V187" s="15">
        <v>35280057</v>
      </c>
      <c r="W187" s="15">
        <v>3640639</v>
      </c>
      <c r="X187" s="15">
        <v>772</v>
      </c>
      <c r="Y187" s="2">
        <v>156</v>
      </c>
      <c r="Z187" s="80">
        <f t="shared" si="6"/>
        <v>0.20207253886010362</v>
      </c>
      <c r="AA187" s="6">
        <v>8248935</v>
      </c>
      <c r="AB187" s="15">
        <v>7638817</v>
      </c>
      <c r="AC187" s="23">
        <f t="shared" si="7"/>
        <v>0.92603675504777283</v>
      </c>
      <c r="AD187" s="15">
        <v>70949</v>
      </c>
      <c r="AE187" s="18">
        <v>396540</v>
      </c>
      <c r="AF187" s="8">
        <f t="shared" si="2"/>
        <v>158061500</v>
      </c>
    </row>
    <row r="188" spans="1:32" x14ac:dyDescent="0.15">
      <c r="A188" s="14">
        <v>42704</v>
      </c>
      <c r="B188" s="15">
        <v>72359379</v>
      </c>
      <c r="C188" s="15">
        <v>44210</v>
      </c>
      <c r="D188" s="15">
        <v>331200</v>
      </c>
      <c r="E188" s="15">
        <v>38757</v>
      </c>
      <c r="F188" s="15">
        <v>555640</v>
      </c>
      <c r="G188" s="15">
        <v>478881</v>
      </c>
      <c r="H188" s="23">
        <f t="shared" si="4"/>
        <v>0.86185479807069321</v>
      </c>
      <c r="I188" s="15">
        <v>3411072</v>
      </c>
      <c r="J188" s="15">
        <v>2260527</v>
      </c>
      <c r="K188" s="15">
        <v>12429296</v>
      </c>
      <c r="L188" s="15">
        <v>546805</v>
      </c>
      <c r="M188" s="19">
        <v>5286863</v>
      </c>
      <c r="N188" s="15">
        <v>4734750</v>
      </c>
      <c r="O188" s="20">
        <f t="shared" si="3"/>
        <v>0.89556888461077955</v>
      </c>
      <c r="P188" s="21">
        <v>6682528.96</v>
      </c>
      <c r="Q188" s="15">
        <v>6012588</v>
      </c>
      <c r="R188" s="23">
        <f t="shared" si="5"/>
        <v>0.89974739144265525</v>
      </c>
      <c r="S188" s="15">
        <v>120</v>
      </c>
      <c r="T188" s="15">
        <v>6978151</v>
      </c>
      <c r="U188" s="15">
        <v>771313</v>
      </c>
      <c r="V188" s="15">
        <v>33808131</v>
      </c>
      <c r="W188" s="15">
        <v>3666185</v>
      </c>
      <c r="X188" s="15">
        <v>936</v>
      </c>
      <c r="Y188" s="2">
        <v>168</v>
      </c>
      <c r="Z188" s="80">
        <f t="shared" si="6"/>
        <v>0.17948717948717949</v>
      </c>
      <c r="AA188" s="6">
        <v>10341935</v>
      </c>
      <c r="AB188" s="15">
        <v>7869115</v>
      </c>
      <c r="AC188" s="23">
        <f t="shared" si="7"/>
        <v>0.76089387527575836</v>
      </c>
      <c r="AD188" s="15">
        <v>68356</v>
      </c>
      <c r="AE188" s="18">
        <v>313920</v>
      </c>
      <c r="AF188" s="8">
        <f t="shared" si="2"/>
        <v>156122924</v>
      </c>
    </row>
    <row r="189" spans="1:32" x14ac:dyDescent="0.15">
      <c r="A189" s="14">
        <v>42735</v>
      </c>
      <c r="B189" s="15">
        <v>56114994</v>
      </c>
      <c r="C189" s="15">
        <v>36989</v>
      </c>
      <c r="D189" s="15">
        <v>266472</v>
      </c>
      <c r="E189" s="15">
        <v>31868</v>
      </c>
      <c r="F189" s="15">
        <v>470615</v>
      </c>
      <c r="G189" s="15">
        <v>339660</v>
      </c>
      <c r="H189" s="23">
        <f t="shared" si="4"/>
        <v>0.72173645123933572</v>
      </c>
      <c r="I189" s="15">
        <v>2999761</v>
      </c>
      <c r="J189" s="15">
        <v>1899096</v>
      </c>
      <c r="K189" s="15">
        <v>10131915</v>
      </c>
      <c r="L189" s="15">
        <v>457727</v>
      </c>
      <c r="M189" s="19">
        <v>6169926</v>
      </c>
      <c r="N189" s="15">
        <v>3847029</v>
      </c>
      <c r="O189" s="20">
        <f t="shared" si="3"/>
        <v>0.62351298864848625</v>
      </c>
      <c r="P189" s="21">
        <v>6483894</v>
      </c>
      <c r="Q189" s="15">
        <v>4736232</v>
      </c>
      <c r="R189" s="23">
        <f t="shared" si="5"/>
        <v>0.7304610470189673</v>
      </c>
      <c r="S189" s="15">
        <v>192</v>
      </c>
      <c r="T189" s="15">
        <v>5729185</v>
      </c>
      <c r="U189" s="15">
        <v>626678</v>
      </c>
      <c r="V189" s="15">
        <v>25448704</v>
      </c>
      <c r="W189" s="15">
        <v>2946916</v>
      </c>
      <c r="X189" s="15">
        <v>881</v>
      </c>
      <c r="Y189" s="2">
        <v>203</v>
      </c>
      <c r="Z189" s="80">
        <f t="shared" si="6"/>
        <v>0.2304199772985244</v>
      </c>
      <c r="AA189" s="6">
        <v>4389863</v>
      </c>
      <c r="AB189" s="15">
        <v>6655722</v>
      </c>
      <c r="AC189" s="23">
        <f t="shared" si="7"/>
        <v>1.5161571101421616</v>
      </c>
      <c r="AD189" s="15">
        <v>59596</v>
      </c>
      <c r="AE189" s="18">
        <v>260736</v>
      </c>
      <c r="AF189" s="8">
        <f t="shared" si="2"/>
        <v>122589675</v>
      </c>
    </row>
    <row r="190" spans="1:32" x14ac:dyDescent="0.15">
      <c r="A190" s="14">
        <v>42766</v>
      </c>
      <c r="B190" s="15">
        <v>72696284</v>
      </c>
      <c r="C190" s="15">
        <v>47155</v>
      </c>
      <c r="D190" s="15">
        <v>313207</v>
      </c>
      <c r="E190" s="15">
        <v>41773</v>
      </c>
      <c r="F190" s="15">
        <v>1574399</v>
      </c>
      <c r="G190" s="15">
        <v>338442</v>
      </c>
      <c r="H190" s="23">
        <f t="shared" si="4"/>
        <v>0.21496583775777298</v>
      </c>
      <c r="I190" s="15">
        <v>3552004</v>
      </c>
      <c r="J190" s="15">
        <v>2529339</v>
      </c>
      <c r="K190" s="15">
        <v>13521446</v>
      </c>
      <c r="L190" s="15">
        <v>627211</v>
      </c>
      <c r="M190" s="19">
        <v>5205884</v>
      </c>
      <c r="N190" s="15">
        <v>5062921</v>
      </c>
      <c r="O190" s="20">
        <f t="shared" si="3"/>
        <v>0.97253818947944293</v>
      </c>
      <c r="P190" s="21">
        <v>5266541.040000001</v>
      </c>
      <c r="Q190" s="15">
        <v>5636808</v>
      </c>
      <c r="R190" s="23">
        <f t="shared" si="5"/>
        <v>1.0703055301739373</v>
      </c>
      <c r="S190" s="15">
        <v>1740</v>
      </c>
      <c r="T190" s="15">
        <v>7022495</v>
      </c>
      <c r="U190" s="15">
        <v>902548</v>
      </c>
      <c r="V190" s="15">
        <v>30923102</v>
      </c>
      <c r="W190" s="15">
        <v>4025273</v>
      </c>
      <c r="X190" s="15">
        <v>777</v>
      </c>
      <c r="Y190" s="2">
        <v>252</v>
      </c>
      <c r="Z190" s="80">
        <f t="shared" si="6"/>
        <v>0.32432432432432434</v>
      </c>
      <c r="AA190" s="6">
        <v>10078821</v>
      </c>
      <c r="AB190" s="15">
        <v>7396383</v>
      </c>
      <c r="AC190" s="23">
        <f t="shared" si="7"/>
        <v>0.73385398946960168</v>
      </c>
      <c r="AD190" s="15">
        <v>61162</v>
      </c>
      <c r="AE190" s="18">
        <v>342828</v>
      </c>
      <c r="AF190" s="8">
        <f t="shared" si="2"/>
        <v>155042373</v>
      </c>
    </row>
    <row r="191" spans="1:32" x14ac:dyDescent="0.15">
      <c r="A191" s="14">
        <v>42794</v>
      </c>
      <c r="B191" s="15">
        <v>59774234</v>
      </c>
      <c r="C191" s="15">
        <v>38152</v>
      </c>
      <c r="D191" s="15">
        <v>284471</v>
      </c>
      <c r="E191" s="15">
        <v>34312</v>
      </c>
      <c r="F191" s="15">
        <v>929631</v>
      </c>
      <c r="G191" s="15">
        <v>360188</v>
      </c>
      <c r="H191" s="23">
        <f t="shared" si="4"/>
        <v>0.38745265594628409</v>
      </c>
      <c r="I191" s="15">
        <v>3040358</v>
      </c>
      <c r="J191" s="15">
        <v>2059984</v>
      </c>
      <c r="K191" s="15">
        <v>10538746</v>
      </c>
      <c r="L191" s="15">
        <v>496101</v>
      </c>
      <c r="M191" s="19">
        <v>5060229</v>
      </c>
      <c r="N191" s="15">
        <v>4203313</v>
      </c>
      <c r="O191" s="20">
        <f t="shared" si="3"/>
        <v>0.830656675814474</v>
      </c>
      <c r="P191" s="21">
        <v>4715895</v>
      </c>
      <c r="Q191" s="15">
        <v>4619148</v>
      </c>
      <c r="R191" s="23">
        <f t="shared" si="5"/>
        <v>0.97948491219588218</v>
      </c>
      <c r="S191" s="15">
        <v>291</v>
      </c>
      <c r="T191" s="15">
        <v>6220711</v>
      </c>
      <c r="U191" s="15">
        <v>758801</v>
      </c>
      <c r="V191" s="15">
        <v>27175483</v>
      </c>
      <c r="W191" s="15">
        <v>3383786</v>
      </c>
      <c r="X191" s="15">
        <v>848</v>
      </c>
      <c r="Y191" s="2">
        <v>218</v>
      </c>
      <c r="Z191" s="80">
        <f t="shared" si="6"/>
        <v>0.25707547169811323</v>
      </c>
      <c r="AA191" s="6">
        <v>9863832</v>
      </c>
      <c r="AB191" s="15">
        <v>7003697</v>
      </c>
      <c r="AC191" s="23">
        <f t="shared" si="7"/>
        <v>0.71003814744614469</v>
      </c>
      <c r="AD191" s="15">
        <v>54535</v>
      </c>
      <c r="AE191" s="18">
        <v>262044</v>
      </c>
      <c r="AF191" s="8">
        <f t="shared" si="2"/>
        <v>130308573</v>
      </c>
    </row>
    <row r="192" spans="1:32" x14ac:dyDescent="0.15">
      <c r="A192" s="14">
        <v>42825</v>
      </c>
      <c r="B192" s="15">
        <v>71010584</v>
      </c>
      <c r="C192" s="15">
        <v>44918</v>
      </c>
      <c r="D192" s="15">
        <v>307579</v>
      </c>
      <c r="E192" s="15">
        <v>34813</v>
      </c>
      <c r="F192" s="15">
        <v>1400405</v>
      </c>
      <c r="G192" s="15">
        <v>426801</v>
      </c>
      <c r="H192" s="23">
        <f t="shared" si="4"/>
        <v>0.30476969162492279</v>
      </c>
      <c r="I192" s="15">
        <v>3636647</v>
      </c>
      <c r="J192" s="15">
        <v>2488328</v>
      </c>
      <c r="K192" s="15">
        <v>12533897</v>
      </c>
      <c r="L192" s="15">
        <v>586334</v>
      </c>
      <c r="M192" s="19">
        <v>5430090</v>
      </c>
      <c r="N192" s="15">
        <v>5220996</v>
      </c>
      <c r="O192" s="20">
        <f t="shared" si="3"/>
        <v>0.96149345590957058</v>
      </c>
      <c r="P192" s="21">
        <v>5944813.04</v>
      </c>
      <c r="Q192" s="15">
        <v>5548704</v>
      </c>
      <c r="R192" s="23">
        <f t="shared" si="5"/>
        <v>0.93336896596499186</v>
      </c>
      <c r="S192" s="15">
        <v>177</v>
      </c>
      <c r="T192" s="15">
        <v>7662103</v>
      </c>
      <c r="U192" s="15">
        <v>873169</v>
      </c>
      <c r="V192" s="15">
        <v>32842873</v>
      </c>
      <c r="W192" s="15">
        <v>3959019</v>
      </c>
      <c r="X192" s="15">
        <v>950</v>
      </c>
      <c r="Y192" s="2">
        <v>183</v>
      </c>
      <c r="Z192" s="80">
        <f t="shared" si="6"/>
        <v>0.19263157894736843</v>
      </c>
      <c r="AA192" s="6">
        <v>11016041</v>
      </c>
      <c r="AB192" s="15">
        <v>8418992</v>
      </c>
      <c r="AC192" s="23">
        <f t="shared" si="7"/>
        <v>0.76424842645375046</v>
      </c>
      <c r="AD192" s="15">
        <v>64110</v>
      </c>
      <c r="AE192" s="18">
        <v>289068</v>
      </c>
      <c r="AF192" s="8">
        <f t="shared" si="2"/>
        <v>155949295</v>
      </c>
    </row>
    <row r="193" spans="1:32" x14ac:dyDescent="0.15">
      <c r="A193" s="14">
        <v>42855</v>
      </c>
      <c r="B193" s="15">
        <v>74775768</v>
      </c>
      <c r="C193" s="15">
        <v>46655</v>
      </c>
      <c r="D193" s="15">
        <v>366390</v>
      </c>
      <c r="E193" s="15">
        <v>41907</v>
      </c>
      <c r="F193" s="15">
        <v>1172554</v>
      </c>
      <c r="G193" s="15">
        <v>617375</v>
      </c>
      <c r="H193" s="23">
        <f t="shared" si="4"/>
        <v>0.52652159303537405</v>
      </c>
      <c r="I193" s="15">
        <v>3495685</v>
      </c>
      <c r="J193" s="15">
        <v>2510788</v>
      </c>
      <c r="K193" s="15">
        <v>12931989</v>
      </c>
      <c r="L193" s="15">
        <v>577992</v>
      </c>
      <c r="M193" s="19">
        <v>5834951</v>
      </c>
      <c r="N193" s="15">
        <v>5351336</v>
      </c>
      <c r="O193" s="20">
        <f t="shared" si="3"/>
        <v>0.91711755591435129</v>
      </c>
      <c r="P193" s="21">
        <v>6081562.96</v>
      </c>
      <c r="Q193" s="15">
        <v>5554848</v>
      </c>
      <c r="R193" s="23">
        <f t="shared" si="5"/>
        <v>0.91339151407880848</v>
      </c>
      <c r="S193" s="15">
        <v>78</v>
      </c>
      <c r="T193" s="15">
        <v>7668043</v>
      </c>
      <c r="U193" s="15">
        <v>885355</v>
      </c>
      <c r="V193" s="15">
        <v>34185570</v>
      </c>
      <c r="W193" s="15">
        <v>4047066</v>
      </c>
      <c r="X193" s="15">
        <v>888</v>
      </c>
      <c r="Y193" s="2">
        <v>408</v>
      </c>
      <c r="Z193" s="80">
        <f t="shared" si="6"/>
        <v>0.45945945945945948</v>
      </c>
      <c r="AA193" s="6">
        <v>10384669</v>
      </c>
      <c r="AB193" s="15">
        <v>8128376</v>
      </c>
      <c r="AC193" s="23">
        <f t="shared" si="7"/>
        <v>0.78272846250564176</v>
      </c>
      <c r="AD193" s="15">
        <v>81091</v>
      </c>
      <c r="AE193" s="18">
        <v>326964</v>
      </c>
      <c r="AF193" s="8">
        <f t="shared" si="2"/>
        <v>161593684</v>
      </c>
    </row>
    <row r="194" spans="1:32" x14ac:dyDescent="0.15">
      <c r="A194" s="14">
        <v>42886</v>
      </c>
      <c r="B194" s="15">
        <v>92216998</v>
      </c>
      <c r="C194" s="15">
        <v>55695</v>
      </c>
      <c r="D194" s="15">
        <v>408757</v>
      </c>
      <c r="E194" s="15">
        <v>43329</v>
      </c>
      <c r="F194" s="15">
        <v>1543697</v>
      </c>
      <c r="G194" s="15">
        <v>679251</v>
      </c>
      <c r="H194" s="23">
        <f t="shared" si="4"/>
        <v>0.44001575438703322</v>
      </c>
      <c r="I194" s="15">
        <v>4181458</v>
      </c>
      <c r="J194" s="15">
        <v>2978196</v>
      </c>
      <c r="K194" s="15">
        <v>16036303</v>
      </c>
      <c r="L194" s="15">
        <v>693055</v>
      </c>
      <c r="M194" s="19">
        <v>5347011</v>
      </c>
      <c r="N194" s="15">
        <v>6392257</v>
      </c>
      <c r="O194" s="20">
        <f t="shared" si="3"/>
        <v>1.1954822984280375</v>
      </c>
      <c r="P194" s="21">
        <v>7368838</v>
      </c>
      <c r="Q194" s="15">
        <v>6578760</v>
      </c>
      <c r="R194" s="23">
        <f t="shared" si="5"/>
        <v>0.892781195624059</v>
      </c>
      <c r="S194" s="15">
        <v>288</v>
      </c>
      <c r="T194" s="15">
        <v>9204193</v>
      </c>
      <c r="U194" s="15">
        <v>1057130</v>
      </c>
      <c r="V194" s="15">
        <v>43428286</v>
      </c>
      <c r="W194" s="15">
        <v>4846603</v>
      </c>
      <c r="X194" s="15">
        <v>1181</v>
      </c>
      <c r="Y194" s="2">
        <v>192</v>
      </c>
      <c r="Z194" s="80">
        <f t="shared" si="6"/>
        <v>0.16257408975444537</v>
      </c>
      <c r="AA194" s="6">
        <v>10554426</v>
      </c>
      <c r="AB194" s="15">
        <v>9771958</v>
      </c>
      <c r="AC194" s="23">
        <f t="shared" si="7"/>
        <v>0.92586351924775445</v>
      </c>
      <c r="AD194" s="15">
        <v>81462</v>
      </c>
      <c r="AE194" s="18">
        <v>399852</v>
      </c>
      <c r="AF194" s="8">
        <f t="shared" si="2"/>
        <v>199054023</v>
      </c>
    </row>
    <row r="195" spans="1:32" x14ac:dyDescent="0.15">
      <c r="A195" s="14">
        <v>42916</v>
      </c>
      <c r="B195" s="15">
        <v>86899446</v>
      </c>
      <c r="C195" s="15">
        <v>51917</v>
      </c>
      <c r="D195" s="15">
        <v>407712</v>
      </c>
      <c r="E195" s="15">
        <v>39458</v>
      </c>
      <c r="F195" s="15">
        <v>1866817</v>
      </c>
      <c r="G195" s="15">
        <v>822926</v>
      </c>
      <c r="H195" s="23">
        <f t="shared" si="4"/>
        <v>0.4408177127163509</v>
      </c>
      <c r="I195" s="15">
        <v>3679526</v>
      </c>
      <c r="J195" s="15">
        <v>2544976</v>
      </c>
      <c r="K195" s="15">
        <v>14812815</v>
      </c>
      <c r="L195" s="15">
        <v>615082</v>
      </c>
      <c r="M195" s="19">
        <v>5563379</v>
      </c>
      <c r="N195" s="15">
        <v>5323092</v>
      </c>
      <c r="O195" s="20">
        <f t="shared" si="3"/>
        <v>0.9568091622016045</v>
      </c>
      <c r="P195" s="21">
        <v>6632901.0399999991</v>
      </c>
      <c r="Q195" s="15">
        <v>6013236</v>
      </c>
      <c r="R195" s="23">
        <f t="shared" si="5"/>
        <v>0.90657707144082478</v>
      </c>
      <c r="S195" s="15">
        <v>98</v>
      </c>
      <c r="T195" s="15">
        <v>8125028</v>
      </c>
      <c r="U195" s="15">
        <v>891011</v>
      </c>
      <c r="V195" s="15">
        <v>42194622</v>
      </c>
      <c r="W195" s="15">
        <v>4222643</v>
      </c>
      <c r="X195" s="15">
        <v>1130</v>
      </c>
      <c r="Y195" s="2">
        <v>335</v>
      </c>
      <c r="Z195" s="80">
        <f t="shared" si="6"/>
        <v>0.29646017699115046</v>
      </c>
      <c r="AA195" s="6">
        <v>11373966</v>
      </c>
      <c r="AB195" s="15">
        <v>8533865</v>
      </c>
      <c r="AC195" s="23">
        <f t="shared" si="7"/>
        <v>0.75029809303105</v>
      </c>
      <c r="AD195" s="15">
        <v>79803</v>
      </c>
      <c r="AE195" s="18">
        <v>382860</v>
      </c>
      <c r="AF195" s="8">
        <f t="shared" si="2"/>
        <v>185640451</v>
      </c>
    </row>
    <row r="196" spans="1:32" x14ac:dyDescent="0.15">
      <c r="A196" s="14">
        <v>42947</v>
      </c>
      <c r="B196" s="15">
        <v>93718423</v>
      </c>
      <c r="C196" s="15">
        <v>48882</v>
      </c>
      <c r="D196" s="15">
        <v>420727</v>
      </c>
      <c r="E196" s="15">
        <v>35541</v>
      </c>
      <c r="F196" s="15">
        <v>1166955</v>
      </c>
      <c r="G196" s="15">
        <v>869315</v>
      </c>
      <c r="H196" s="23">
        <f t="shared" si="4"/>
        <v>0.74494303550693897</v>
      </c>
      <c r="I196" s="15">
        <v>3328849</v>
      </c>
      <c r="J196" s="15">
        <v>2453045</v>
      </c>
      <c r="K196" s="15">
        <v>15741313</v>
      </c>
      <c r="L196" s="15">
        <v>622571</v>
      </c>
      <c r="M196" s="19">
        <v>5306200</v>
      </c>
      <c r="N196" s="15">
        <v>5241645</v>
      </c>
      <c r="O196" s="20">
        <f t="shared" si="3"/>
        <v>0.98783404319475332</v>
      </c>
      <c r="P196" s="21">
        <v>6721034.9600000009</v>
      </c>
      <c r="Q196" s="15">
        <v>6160284</v>
      </c>
      <c r="R196" s="23">
        <f t="shared" si="5"/>
        <v>0.9165677662239089</v>
      </c>
      <c r="S196" s="15">
        <v>169</v>
      </c>
      <c r="T196" s="15">
        <v>7920664</v>
      </c>
      <c r="U196" s="15">
        <v>890089</v>
      </c>
      <c r="V196" s="15">
        <v>48328641</v>
      </c>
      <c r="W196" s="15">
        <v>4283642</v>
      </c>
      <c r="X196" s="15">
        <v>1086</v>
      </c>
      <c r="Y196" s="2">
        <v>588</v>
      </c>
      <c r="Z196" s="80">
        <f t="shared" si="6"/>
        <v>0.54143646408839774</v>
      </c>
      <c r="AA196" s="6">
        <v>8514168</v>
      </c>
      <c r="AB196" s="15">
        <v>7892421</v>
      </c>
      <c r="AC196" s="23">
        <f t="shared" si="7"/>
        <v>0.92697501388274228</v>
      </c>
      <c r="AD196" s="15">
        <v>77133</v>
      </c>
      <c r="AE196" s="18">
        <v>400728</v>
      </c>
      <c r="AF196" s="8">
        <f t="shared" si="2"/>
        <v>198434670</v>
      </c>
    </row>
    <row r="197" spans="1:32" x14ac:dyDescent="0.15">
      <c r="A197" s="14">
        <v>42978</v>
      </c>
      <c r="B197" s="15">
        <v>99954575</v>
      </c>
      <c r="C197" s="15">
        <v>53200</v>
      </c>
      <c r="D197" s="15">
        <v>416241</v>
      </c>
      <c r="E197" s="15">
        <v>38812</v>
      </c>
      <c r="F197" s="15">
        <v>1500484</v>
      </c>
      <c r="G197" s="15">
        <v>688660</v>
      </c>
      <c r="H197" s="23">
        <f t="shared" si="4"/>
        <v>0.4589585760328001</v>
      </c>
      <c r="I197" s="15">
        <v>3314557</v>
      </c>
      <c r="J197" s="15">
        <v>2488376</v>
      </c>
      <c r="K197" s="15">
        <v>16357455</v>
      </c>
      <c r="L197" s="15">
        <v>662282</v>
      </c>
      <c r="M197" s="19">
        <v>5140512</v>
      </c>
      <c r="N197" s="15">
        <v>5380079</v>
      </c>
      <c r="O197" s="20">
        <f t="shared" si="3"/>
        <v>1.0466037235201473</v>
      </c>
      <c r="P197" s="21">
        <v>6192026.04</v>
      </c>
      <c r="Q197" s="15">
        <v>6235752</v>
      </c>
      <c r="R197" s="23">
        <f t="shared" si="5"/>
        <v>1.0070616563492358</v>
      </c>
      <c r="S197" s="15">
        <v>77</v>
      </c>
      <c r="T197" s="15">
        <v>8214338</v>
      </c>
      <c r="U197" s="15">
        <v>920585</v>
      </c>
      <c r="V197" s="15">
        <v>51906188</v>
      </c>
      <c r="W197" s="15">
        <v>4537713</v>
      </c>
      <c r="X197" s="15">
        <v>1244</v>
      </c>
      <c r="Y197" s="2">
        <v>360</v>
      </c>
      <c r="Z197" s="80">
        <f t="shared" si="6"/>
        <v>0.28938906752411575</v>
      </c>
      <c r="AA197" s="6">
        <v>11697650</v>
      </c>
      <c r="AB197" s="15">
        <v>6921439</v>
      </c>
      <c r="AC197" s="23">
        <f t="shared" si="7"/>
        <v>0.5916948275935765</v>
      </c>
      <c r="AD197" s="15">
        <v>75193</v>
      </c>
      <c r="AE197" s="18">
        <v>392928</v>
      </c>
      <c r="AF197" s="8">
        <f t="shared" si="2"/>
        <v>208558810</v>
      </c>
    </row>
    <row r="198" spans="1:32" x14ac:dyDescent="0.15">
      <c r="A198" s="14">
        <v>43008</v>
      </c>
      <c r="B198" s="15">
        <v>83783210</v>
      </c>
      <c r="C198" s="15">
        <v>51272</v>
      </c>
      <c r="D198" s="15">
        <v>343295</v>
      </c>
      <c r="E198" s="15">
        <v>38004</v>
      </c>
      <c r="F198" s="15">
        <v>768896</v>
      </c>
      <c r="G198" s="15">
        <v>614421</v>
      </c>
      <c r="H198" s="23">
        <f t="shared" si="4"/>
        <v>0.79909506617279835</v>
      </c>
      <c r="I198" s="15">
        <v>3035835</v>
      </c>
      <c r="J198" s="15">
        <v>2169327</v>
      </c>
      <c r="K198" s="15">
        <v>14271673</v>
      </c>
      <c r="L198" s="15">
        <v>596600</v>
      </c>
      <c r="M198" s="19">
        <v>4990508</v>
      </c>
      <c r="N198" s="15">
        <v>4736093</v>
      </c>
      <c r="O198" s="20">
        <f t="shared" si="3"/>
        <v>0.94902021998562069</v>
      </c>
      <c r="P198" s="21">
        <v>5208804.959999999</v>
      </c>
      <c r="Q198" s="15">
        <v>5579736</v>
      </c>
      <c r="R198" s="23">
        <f t="shared" si="5"/>
        <v>1.0712123112400049</v>
      </c>
      <c r="S198" s="15">
        <v>36</v>
      </c>
      <c r="T198" s="15">
        <v>7406576</v>
      </c>
      <c r="U198" s="15">
        <v>793210</v>
      </c>
      <c r="V198" s="15">
        <v>43815920</v>
      </c>
      <c r="W198" s="15">
        <v>3933405</v>
      </c>
      <c r="X198" s="15">
        <v>1065</v>
      </c>
      <c r="Y198" s="2">
        <v>300</v>
      </c>
      <c r="Z198" s="80">
        <f t="shared" si="6"/>
        <v>0.28169014084507044</v>
      </c>
      <c r="AA198" s="6">
        <v>11735140</v>
      </c>
      <c r="AB198" s="15">
        <v>6739916</v>
      </c>
      <c r="AC198" s="23">
        <f t="shared" si="7"/>
        <v>0.57433622436545284</v>
      </c>
      <c r="AD198" s="15">
        <v>72838</v>
      </c>
      <c r="AE198" s="18">
        <v>351852</v>
      </c>
      <c r="AF198" s="8">
        <f t="shared" si="2"/>
        <v>178333519</v>
      </c>
    </row>
    <row r="199" spans="1:32" x14ac:dyDescent="0.15">
      <c r="A199" s="14">
        <v>43039</v>
      </c>
      <c r="B199" s="15">
        <v>78951956</v>
      </c>
      <c r="C199" s="15">
        <v>52877</v>
      </c>
      <c r="D199" s="15">
        <v>324678</v>
      </c>
      <c r="E199" s="15">
        <v>35804</v>
      </c>
      <c r="F199" s="15">
        <v>1091689</v>
      </c>
      <c r="G199" s="15">
        <v>667351</v>
      </c>
      <c r="H199" s="23">
        <f t="shared" si="4"/>
        <v>0.61130138711666049</v>
      </c>
      <c r="I199" s="15">
        <v>3388352</v>
      </c>
      <c r="J199" s="15">
        <v>2290771</v>
      </c>
      <c r="K199" s="15">
        <v>13948050</v>
      </c>
      <c r="L199" s="15">
        <v>606326</v>
      </c>
      <c r="M199" s="19">
        <v>5724411</v>
      </c>
      <c r="N199" s="15">
        <v>4808910</v>
      </c>
      <c r="O199" s="20">
        <f t="shared" si="3"/>
        <v>0.84007070771123882</v>
      </c>
      <c r="P199" s="21">
        <v>6098049</v>
      </c>
      <c r="Q199" s="15">
        <v>5580384</v>
      </c>
      <c r="R199" s="23">
        <f t="shared" si="5"/>
        <v>0.91510973427730735</v>
      </c>
      <c r="S199" s="15">
        <v>36</v>
      </c>
      <c r="T199" s="15">
        <v>7557757</v>
      </c>
      <c r="U199" s="15">
        <v>781294</v>
      </c>
      <c r="V199" s="15">
        <v>40053675</v>
      </c>
      <c r="W199" s="15">
        <v>3863865</v>
      </c>
      <c r="X199" s="15">
        <v>1146</v>
      </c>
      <c r="Y199" s="2">
        <v>360</v>
      </c>
      <c r="Z199" s="80">
        <f t="shared" si="6"/>
        <v>0.31413612565445026</v>
      </c>
      <c r="AA199" s="6">
        <v>9592412</v>
      </c>
      <c r="AB199" s="15">
        <v>7654434</v>
      </c>
      <c r="AC199" s="23">
        <f t="shared" si="7"/>
        <v>0.79796760189199545</v>
      </c>
      <c r="AD199" s="15">
        <v>59824</v>
      </c>
      <c r="AE199" s="18">
        <v>329460</v>
      </c>
      <c r="AF199" s="8">
        <f t="shared" si="2"/>
        <v>170956164</v>
      </c>
    </row>
    <row r="200" spans="1:32" x14ac:dyDescent="0.15">
      <c r="A200" s="14">
        <v>43069</v>
      </c>
      <c r="B200" s="15">
        <v>62328158</v>
      </c>
      <c r="C200" s="15">
        <v>43385</v>
      </c>
      <c r="D200" s="15">
        <v>258934</v>
      </c>
      <c r="E200" s="15">
        <v>32196</v>
      </c>
      <c r="F200" s="15">
        <v>991259</v>
      </c>
      <c r="G200" s="15">
        <v>519750</v>
      </c>
      <c r="H200" s="23">
        <f t="shared" si="4"/>
        <v>0.52433319647034726</v>
      </c>
      <c r="I200" s="15">
        <v>3047914</v>
      </c>
      <c r="J200" s="15">
        <v>1968708</v>
      </c>
      <c r="K200" s="15">
        <v>10828108</v>
      </c>
      <c r="L200" s="15">
        <v>485666</v>
      </c>
      <c r="M200" s="19">
        <v>5265917</v>
      </c>
      <c r="N200" s="15">
        <v>3946115</v>
      </c>
      <c r="O200" s="20">
        <f t="shared" si="3"/>
        <v>0.74936900828478692</v>
      </c>
      <c r="P200" s="21">
        <v>6682528.96</v>
      </c>
      <c r="Q200" s="15">
        <v>4611600</v>
      </c>
      <c r="R200" s="23">
        <f t="shared" si="5"/>
        <v>0.69009801941808568</v>
      </c>
      <c r="S200" s="15">
        <v>122</v>
      </c>
      <c r="T200" s="15">
        <v>6604910</v>
      </c>
      <c r="U200" s="15">
        <v>661884</v>
      </c>
      <c r="V200" s="15">
        <v>29927088</v>
      </c>
      <c r="W200" s="15">
        <v>3207809</v>
      </c>
      <c r="X200" s="15">
        <v>931</v>
      </c>
      <c r="Y200" s="2">
        <v>300</v>
      </c>
      <c r="Z200" s="80">
        <f t="shared" si="6"/>
        <v>0.32223415682062301</v>
      </c>
      <c r="AA200" s="6">
        <v>10183983</v>
      </c>
      <c r="AB200" s="15">
        <v>6760352</v>
      </c>
      <c r="AC200" s="23">
        <f t="shared" si="7"/>
        <v>0.66382200363060306</v>
      </c>
      <c r="AD200" s="15">
        <v>59926</v>
      </c>
      <c r="AE200" s="18">
        <v>233256</v>
      </c>
      <c r="AF200" s="8">
        <f t="shared" si="2"/>
        <v>135526181</v>
      </c>
    </row>
    <row r="201" spans="1:32" x14ac:dyDescent="0.15">
      <c r="A201" s="14">
        <v>43100</v>
      </c>
      <c r="B201" s="15">
        <v>61307851</v>
      </c>
      <c r="C201" s="15">
        <v>44292</v>
      </c>
      <c r="D201" s="15">
        <v>248612</v>
      </c>
      <c r="E201" s="15">
        <v>31405</v>
      </c>
      <c r="F201" s="15">
        <v>875806</v>
      </c>
      <c r="G201" s="15">
        <v>708227</v>
      </c>
      <c r="H201" s="23">
        <f t="shared" si="4"/>
        <v>0.80865739672941273</v>
      </c>
      <c r="I201" s="15">
        <v>3181686</v>
      </c>
      <c r="J201" s="15">
        <v>2004120</v>
      </c>
      <c r="K201" s="15">
        <v>10772913</v>
      </c>
      <c r="L201" s="15">
        <v>508762</v>
      </c>
      <c r="M201" s="19">
        <v>6056654</v>
      </c>
      <c r="N201" s="15">
        <v>3962962</v>
      </c>
      <c r="O201" s="20">
        <f t="shared" si="3"/>
        <v>0.65431540253083631</v>
      </c>
      <c r="P201" s="21">
        <v>6483894</v>
      </c>
      <c r="Q201" s="15">
        <v>4569276</v>
      </c>
      <c r="R201" s="23">
        <f t="shared" si="5"/>
        <v>0.70471170565095609</v>
      </c>
      <c r="S201" s="15">
        <v>75</v>
      </c>
      <c r="T201" s="15">
        <v>6610222</v>
      </c>
      <c r="U201" s="15">
        <v>674626</v>
      </c>
      <c r="V201" s="15">
        <v>28996844</v>
      </c>
      <c r="W201" s="15">
        <v>3223941</v>
      </c>
      <c r="X201" s="15">
        <v>948</v>
      </c>
      <c r="Y201" s="2">
        <v>372</v>
      </c>
      <c r="Z201" s="80">
        <f t="shared" si="6"/>
        <v>0.39240506329113922</v>
      </c>
      <c r="AA201" s="6">
        <v>11502354</v>
      </c>
      <c r="AB201" s="15">
        <v>6962162</v>
      </c>
      <c r="AC201" s="23">
        <f t="shared" si="7"/>
        <v>0.60528149281442734</v>
      </c>
      <c r="AD201" s="15">
        <v>58530</v>
      </c>
      <c r="AE201" s="18">
        <v>247872</v>
      </c>
      <c r="AF201" s="8">
        <f t="shared" si="2"/>
        <v>134114750</v>
      </c>
    </row>
    <row r="202" spans="1:32" x14ac:dyDescent="0.15">
      <c r="A202" s="14">
        <v>43131</v>
      </c>
      <c r="B202" s="15">
        <v>70917006</v>
      </c>
      <c r="C202" s="15">
        <v>56502</v>
      </c>
      <c r="D202" s="15">
        <v>258460</v>
      </c>
      <c r="E202" s="15">
        <v>34053</v>
      </c>
      <c r="F202" s="15">
        <v>1175745</v>
      </c>
      <c r="G202" s="15">
        <v>465163</v>
      </c>
      <c r="H202" s="23">
        <f t="shared" si="4"/>
        <v>0.39563255637914685</v>
      </c>
      <c r="I202" s="15">
        <v>3408733</v>
      </c>
      <c r="J202" s="15">
        <v>2313252</v>
      </c>
      <c r="K202" s="15">
        <v>12939815</v>
      </c>
      <c r="L202" s="15">
        <v>603434</v>
      </c>
      <c r="M202" s="19">
        <v>5435950</v>
      </c>
      <c r="N202" s="15">
        <v>4637293</v>
      </c>
      <c r="O202" s="20">
        <f t="shared" si="3"/>
        <v>0.85307867070153331</v>
      </c>
      <c r="P202" s="21">
        <v>4532433.959999999</v>
      </c>
      <c r="Q202" s="15">
        <v>4861908</v>
      </c>
      <c r="R202" s="23">
        <f t="shared" si="5"/>
        <v>1.072692518613112</v>
      </c>
      <c r="S202" s="15">
        <v>42</v>
      </c>
      <c r="T202" s="15">
        <v>7058413</v>
      </c>
      <c r="U202" s="15">
        <v>861225</v>
      </c>
      <c r="V202" s="15">
        <v>30138335</v>
      </c>
      <c r="W202" s="15">
        <v>3956486</v>
      </c>
      <c r="X202" s="15">
        <v>922</v>
      </c>
      <c r="Y202" s="2">
        <v>330</v>
      </c>
      <c r="Z202" s="80">
        <f t="shared" si="6"/>
        <v>0.35791757049891543</v>
      </c>
      <c r="AA202" s="6">
        <v>10728292</v>
      </c>
      <c r="AB202" s="15">
        <v>6746365</v>
      </c>
      <c r="AC202" s="23">
        <f t="shared" si="7"/>
        <v>0.62883868187032943</v>
      </c>
      <c r="AD202" s="15">
        <v>56330</v>
      </c>
      <c r="AE202" s="18">
        <v>271608</v>
      </c>
      <c r="AF202" s="8">
        <f t="shared" ref="AF202:AF265" si="8">SUM(B202:C202,D202,E202,G202,I202,J202,K202:L202,N202,Q202,S202,T202:U202,V202,W202,Y202,AB202,AD202:AE202)</f>
        <v>149584753</v>
      </c>
    </row>
    <row r="203" spans="1:32" x14ac:dyDescent="0.15">
      <c r="A203" s="14">
        <v>43159</v>
      </c>
      <c r="B203" s="15">
        <v>49385541</v>
      </c>
      <c r="C203" s="15">
        <v>36028</v>
      </c>
      <c r="D203" s="15">
        <v>196142</v>
      </c>
      <c r="E203" s="15">
        <v>25046</v>
      </c>
      <c r="F203" s="15">
        <v>738219</v>
      </c>
      <c r="G203" s="15">
        <v>429859</v>
      </c>
      <c r="H203" s="23">
        <f t="shared" si="4"/>
        <v>0.58229197568743152</v>
      </c>
      <c r="I203" s="15">
        <v>2542843</v>
      </c>
      <c r="J203" s="15">
        <v>1608354</v>
      </c>
      <c r="K203" s="15">
        <v>8410227</v>
      </c>
      <c r="L203" s="15">
        <v>407285</v>
      </c>
      <c r="M203" s="19">
        <v>4953958</v>
      </c>
      <c r="N203" s="15">
        <v>3363159</v>
      </c>
      <c r="O203" s="20">
        <f t="shared" si="3"/>
        <v>0.67888322831965875</v>
      </c>
      <c r="P203" s="21">
        <v>4004342.0400000005</v>
      </c>
      <c r="Q203" s="15">
        <v>3752412</v>
      </c>
      <c r="R203" s="23">
        <f t="shared" si="5"/>
        <v>0.9370857840105985</v>
      </c>
      <c r="S203" s="15">
        <v>24</v>
      </c>
      <c r="T203" s="15">
        <v>5544702</v>
      </c>
      <c r="U203" s="15">
        <v>604463</v>
      </c>
      <c r="V203" s="15">
        <v>22074934</v>
      </c>
      <c r="W203" s="15">
        <v>2817032</v>
      </c>
      <c r="X203" s="15">
        <v>872</v>
      </c>
      <c r="Y203" s="2">
        <v>139</v>
      </c>
      <c r="Z203" s="80">
        <f t="shared" si="6"/>
        <v>0.15940366972477063</v>
      </c>
      <c r="AA203" s="6">
        <v>10433919</v>
      </c>
      <c r="AB203" s="15">
        <v>5588296</v>
      </c>
      <c r="AC203" s="23">
        <f t="shared" si="7"/>
        <v>0.53558936004774427</v>
      </c>
      <c r="AD203" s="15">
        <v>48753</v>
      </c>
      <c r="AE203" s="18">
        <v>197292</v>
      </c>
      <c r="AF203" s="8">
        <f t="shared" si="8"/>
        <v>107032531</v>
      </c>
    </row>
    <row r="204" spans="1:32" x14ac:dyDescent="0.15">
      <c r="A204" s="14">
        <v>43190</v>
      </c>
      <c r="B204" s="15">
        <v>72093346</v>
      </c>
      <c r="C204" s="15">
        <v>53585</v>
      </c>
      <c r="D204" s="15">
        <v>292695</v>
      </c>
      <c r="E204" s="15">
        <v>39926</v>
      </c>
      <c r="F204" s="15">
        <v>1115817</v>
      </c>
      <c r="G204" s="15">
        <v>537323</v>
      </c>
      <c r="H204" s="23">
        <f t="shared" si="4"/>
        <v>0.48155118626082949</v>
      </c>
      <c r="I204" s="15">
        <v>3693010</v>
      </c>
      <c r="J204" s="15">
        <v>2377164</v>
      </c>
      <c r="K204" s="15">
        <v>12360780</v>
      </c>
      <c r="L204" s="15">
        <v>589514</v>
      </c>
      <c r="M204" s="19">
        <v>5548086</v>
      </c>
      <c r="N204" s="15">
        <v>5073032</v>
      </c>
      <c r="O204" s="20">
        <f t="shared" si="3"/>
        <v>0.91437515568432071</v>
      </c>
      <c r="P204" s="21">
        <v>5156420.04</v>
      </c>
      <c r="Q204" s="15">
        <v>4818168</v>
      </c>
      <c r="R204" s="23">
        <f t="shared" si="5"/>
        <v>0.93440176762636273</v>
      </c>
      <c r="S204" s="15">
        <v>48</v>
      </c>
      <c r="T204" s="15">
        <v>8174821</v>
      </c>
      <c r="U204" s="15">
        <v>868533</v>
      </c>
      <c r="V204" s="15">
        <v>33264997</v>
      </c>
      <c r="W204" s="15">
        <v>4115674</v>
      </c>
      <c r="X204" s="15">
        <v>1003</v>
      </c>
      <c r="Y204" s="2">
        <v>415</v>
      </c>
      <c r="Z204" s="80">
        <f t="shared" si="6"/>
        <v>0.41375872382851447</v>
      </c>
      <c r="AA204" s="6">
        <v>11918592</v>
      </c>
      <c r="AB204" s="15">
        <v>8408764</v>
      </c>
      <c r="AC204" s="23">
        <f t="shared" si="7"/>
        <v>0.70551655766050214</v>
      </c>
      <c r="AD204" s="15">
        <v>68332</v>
      </c>
      <c r="AE204" s="18">
        <v>228360</v>
      </c>
      <c r="AF204" s="8">
        <f t="shared" si="8"/>
        <v>157058487</v>
      </c>
    </row>
    <row r="205" spans="1:32" x14ac:dyDescent="0.15">
      <c r="A205" s="14">
        <v>43220</v>
      </c>
      <c r="B205" s="15">
        <v>76541095</v>
      </c>
      <c r="C205" s="15">
        <v>54154</v>
      </c>
      <c r="D205" s="15">
        <v>313870</v>
      </c>
      <c r="E205" s="15">
        <v>34560</v>
      </c>
      <c r="F205" s="15">
        <v>1191909</v>
      </c>
      <c r="G205" s="15">
        <v>584423</v>
      </c>
      <c r="H205" s="23">
        <f t="shared" si="4"/>
        <v>0.49032518422127863</v>
      </c>
      <c r="I205" s="15">
        <v>3668756</v>
      </c>
      <c r="J205" s="15">
        <v>2425540</v>
      </c>
      <c r="K205" s="15">
        <v>13059549</v>
      </c>
      <c r="L205" s="15">
        <v>616457</v>
      </c>
      <c r="M205" s="19">
        <v>5786610</v>
      </c>
      <c r="N205" s="15">
        <v>5366944</v>
      </c>
      <c r="O205" s="20">
        <f t="shared" si="3"/>
        <v>0.92747636353581808</v>
      </c>
      <c r="P205" s="21">
        <v>5029683.96</v>
      </c>
      <c r="Q205" s="15">
        <v>5123640</v>
      </c>
      <c r="R205" s="23">
        <f t="shared" si="5"/>
        <v>1.0186803069034183</v>
      </c>
      <c r="S205" s="15">
        <v>6</v>
      </c>
      <c r="T205" s="15">
        <v>8325838</v>
      </c>
      <c r="U205" s="15">
        <v>895745</v>
      </c>
      <c r="V205" s="15">
        <v>34408357</v>
      </c>
      <c r="W205" s="15">
        <v>4225379</v>
      </c>
      <c r="X205" s="15">
        <v>887</v>
      </c>
      <c r="Y205" s="2">
        <v>270</v>
      </c>
      <c r="Z205" s="80">
        <f t="shared" si="6"/>
        <v>0.30439684329199551</v>
      </c>
      <c r="AA205" s="6">
        <v>9739631</v>
      </c>
      <c r="AB205" s="15">
        <v>8052121</v>
      </c>
      <c r="AC205" s="23">
        <f t="shared" si="7"/>
        <v>0.82673778914211427</v>
      </c>
      <c r="AD205" s="15">
        <v>63387</v>
      </c>
      <c r="AE205" s="18">
        <v>262452</v>
      </c>
      <c r="AF205" s="8">
        <f t="shared" si="8"/>
        <v>164022543</v>
      </c>
    </row>
    <row r="206" spans="1:32" x14ac:dyDescent="0.15">
      <c r="A206" s="14">
        <v>43251</v>
      </c>
      <c r="B206" s="15">
        <v>110993206</v>
      </c>
      <c r="C206" s="15">
        <v>84605</v>
      </c>
      <c r="D206" s="15">
        <v>443998</v>
      </c>
      <c r="E206" s="15">
        <v>48849</v>
      </c>
      <c r="F206" s="15">
        <v>1223525</v>
      </c>
      <c r="G206" s="15">
        <v>911467</v>
      </c>
      <c r="H206" s="23">
        <f t="shared" si="4"/>
        <v>0.74495167650844896</v>
      </c>
      <c r="I206" s="15">
        <v>4963231</v>
      </c>
      <c r="J206" s="15">
        <v>3293545</v>
      </c>
      <c r="K206" s="15">
        <v>17999570</v>
      </c>
      <c r="L206" s="15">
        <v>802808</v>
      </c>
      <c r="M206" s="19">
        <v>5130756</v>
      </c>
      <c r="N206" s="15">
        <v>7277589</v>
      </c>
      <c r="O206" s="20">
        <f t="shared" si="3"/>
        <v>1.4184243023835084</v>
      </c>
      <c r="P206" s="21">
        <v>6882155.040000001</v>
      </c>
      <c r="Q206" s="15">
        <v>6116436</v>
      </c>
      <c r="R206" s="23">
        <f t="shared" si="5"/>
        <v>0.88873847863793531</v>
      </c>
      <c r="S206" s="15">
        <v>304</v>
      </c>
      <c r="T206" s="15">
        <v>11496762</v>
      </c>
      <c r="U206" s="15">
        <v>1232092</v>
      </c>
      <c r="V206" s="15">
        <v>52087844</v>
      </c>
      <c r="W206" s="15">
        <v>5812557</v>
      </c>
      <c r="X206" s="15">
        <v>1285</v>
      </c>
      <c r="Y206" s="2">
        <v>448</v>
      </c>
      <c r="Z206" s="80">
        <f t="shared" si="6"/>
        <v>0.34863813229571983</v>
      </c>
      <c r="AA206" s="6">
        <v>9809224</v>
      </c>
      <c r="AB206" s="15">
        <v>11587018</v>
      </c>
      <c r="AC206" s="23">
        <f t="shared" si="7"/>
        <v>1.1812369663492239</v>
      </c>
      <c r="AD206" s="15">
        <v>99264</v>
      </c>
      <c r="AE206" s="18">
        <v>455748</v>
      </c>
      <c r="AF206" s="8">
        <f t="shared" si="8"/>
        <v>235707341</v>
      </c>
    </row>
    <row r="207" spans="1:32" x14ac:dyDescent="0.15">
      <c r="A207" s="14">
        <v>43281</v>
      </c>
      <c r="B207" s="15">
        <v>86497712</v>
      </c>
      <c r="C207" s="15">
        <v>59092</v>
      </c>
      <c r="D207" s="15">
        <v>350875</v>
      </c>
      <c r="E207" s="15">
        <v>38057</v>
      </c>
      <c r="F207" s="15">
        <v>1311948</v>
      </c>
      <c r="G207" s="15">
        <v>614761</v>
      </c>
      <c r="H207" s="23">
        <f t="shared" si="4"/>
        <v>0.4685864073880977</v>
      </c>
      <c r="I207" s="15">
        <v>3605567</v>
      </c>
      <c r="J207" s="15">
        <v>2285881</v>
      </c>
      <c r="K207" s="15">
        <v>13513244</v>
      </c>
      <c r="L207" s="15">
        <v>597386</v>
      </c>
      <c r="M207" s="19">
        <v>5564553</v>
      </c>
      <c r="N207" s="15">
        <v>4997686</v>
      </c>
      <c r="O207" s="20">
        <f t="shared" si="3"/>
        <v>0.89812892428196833</v>
      </c>
      <c r="P207" s="21">
        <v>5296434</v>
      </c>
      <c r="Q207" s="15">
        <v>5013036</v>
      </c>
      <c r="R207" s="23">
        <f t="shared" si="5"/>
        <v>0.94649267790366121</v>
      </c>
      <c r="S207" s="15">
        <v>17</v>
      </c>
      <c r="T207" s="15">
        <v>8417791</v>
      </c>
      <c r="U207" s="15">
        <v>852269</v>
      </c>
      <c r="V207" s="15">
        <v>41952813</v>
      </c>
      <c r="W207" s="15">
        <v>4192515</v>
      </c>
      <c r="X207" s="15">
        <v>1145</v>
      </c>
      <c r="Y207" s="2">
        <v>249</v>
      </c>
      <c r="Z207" s="80">
        <f t="shared" si="6"/>
        <v>0.21746724890829694</v>
      </c>
      <c r="AA207" s="6">
        <v>11672791</v>
      </c>
      <c r="AB207" s="15">
        <v>8632851</v>
      </c>
      <c r="AC207" s="23">
        <f t="shared" si="7"/>
        <v>0.7395704249309355</v>
      </c>
      <c r="AD207" s="15">
        <v>77080</v>
      </c>
      <c r="AE207" s="18">
        <v>718308</v>
      </c>
      <c r="AF207" s="8">
        <f t="shared" si="8"/>
        <v>182417190</v>
      </c>
    </row>
    <row r="208" spans="1:32" x14ac:dyDescent="0.15">
      <c r="A208" s="14">
        <v>43312</v>
      </c>
      <c r="B208" s="15">
        <v>99176027</v>
      </c>
      <c r="C208" s="15">
        <v>64512</v>
      </c>
      <c r="D208" s="15">
        <v>342030</v>
      </c>
      <c r="E208" s="15">
        <v>34403</v>
      </c>
      <c r="F208" s="15">
        <v>1333045</v>
      </c>
      <c r="G208" s="15">
        <v>631969</v>
      </c>
      <c r="H208" s="23">
        <f t="shared" si="4"/>
        <v>0.4740792696420601</v>
      </c>
      <c r="I208" s="15">
        <v>3536954</v>
      </c>
      <c r="J208" s="15">
        <v>2407521</v>
      </c>
      <c r="K208" s="15">
        <v>15330454</v>
      </c>
      <c r="L208" s="15">
        <v>657493</v>
      </c>
      <c r="M208" s="19">
        <v>5198398</v>
      </c>
      <c r="N208" s="15">
        <v>5356543</v>
      </c>
      <c r="O208" s="20">
        <f t="shared" si="3"/>
        <v>1.0304218722768053</v>
      </c>
      <c r="P208" s="21">
        <v>5540625.96</v>
      </c>
      <c r="Q208" s="15">
        <v>5197872</v>
      </c>
      <c r="R208" s="23">
        <f t="shared" si="5"/>
        <v>0.93813804388268074</v>
      </c>
      <c r="S208" s="15">
        <v>0</v>
      </c>
      <c r="T208" s="15">
        <v>8792587</v>
      </c>
      <c r="U208" s="15">
        <v>913108</v>
      </c>
      <c r="V208" s="15">
        <v>49074668</v>
      </c>
      <c r="W208" s="15">
        <v>4590547</v>
      </c>
      <c r="X208" s="15">
        <v>1198</v>
      </c>
      <c r="Y208" s="2">
        <v>292</v>
      </c>
      <c r="Z208" s="80">
        <f t="shared" si="6"/>
        <v>0.24373956594323873</v>
      </c>
      <c r="AA208" s="6">
        <v>8566149</v>
      </c>
      <c r="AB208" s="15">
        <v>8223428</v>
      </c>
      <c r="AC208" s="23">
        <f t="shared" si="7"/>
        <v>0.95999123993757285</v>
      </c>
      <c r="AD208" s="15">
        <v>80100</v>
      </c>
      <c r="AE208" s="18">
        <v>854928</v>
      </c>
      <c r="AF208" s="8">
        <f t="shared" si="8"/>
        <v>205265436</v>
      </c>
    </row>
    <row r="209" spans="1:32" x14ac:dyDescent="0.15">
      <c r="A209" s="14">
        <v>43343</v>
      </c>
      <c r="B209" s="15">
        <v>99265352</v>
      </c>
      <c r="C209" s="15">
        <v>61548</v>
      </c>
      <c r="D209" s="15">
        <v>349380</v>
      </c>
      <c r="E209" s="15">
        <v>36048</v>
      </c>
      <c r="F209" s="15">
        <v>824332</v>
      </c>
      <c r="G209" s="15">
        <v>496197</v>
      </c>
      <c r="H209" s="23">
        <f t="shared" si="4"/>
        <v>0.60193829670569621</v>
      </c>
      <c r="I209" s="15">
        <v>3356852</v>
      </c>
      <c r="J209" s="15">
        <v>2311189</v>
      </c>
      <c r="K209" s="15">
        <v>14947002</v>
      </c>
      <c r="L209" s="15">
        <v>656985</v>
      </c>
      <c r="M209" s="19">
        <v>4969413</v>
      </c>
      <c r="N209" s="15">
        <v>5140837</v>
      </c>
      <c r="O209" s="20">
        <f t="shared" si="3"/>
        <v>1.0344958247583769</v>
      </c>
      <c r="P209" s="21">
        <v>5206109.040000001</v>
      </c>
      <c r="Q209" s="15">
        <v>5527380</v>
      </c>
      <c r="R209" s="23">
        <f t="shared" si="5"/>
        <v>1.0617103786208826</v>
      </c>
      <c r="S209" s="15">
        <v>89</v>
      </c>
      <c r="T209" s="15">
        <v>8251376</v>
      </c>
      <c r="U209" s="15">
        <v>872569</v>
      </c>
      <c r="V209" s="15">
        <v>50638967</v>
      </c>
      <c r="W209" s="15">
        <v>4465913</v>
      </c>
      <c r="X209" s="15">
        <v>1091</v>
      </c>
      <c r="Y209" s="2">
        <v>475</v>
      </c>
      <c r="Z209" s="80">
        <f t="shared" si="6"/>
        <v>0.43538038496791936</v>
      </c>
      <c r="AA209" s="6">
        <v>10691437</v>
      </c>
      <c r="AB209" s="15">
        <v>6832777</v>
      </c>
      <c r="AC209" s="23">
        <f t="shared" si="7"/>
        <v>0.63908873989530124</v>
      </c>
      <c r="AD209" s="15">
        <v>73184</v>
      </c>
      <c r="AE209" s="18">
        <v>888132</v>
      </c>
      <c r="AF209" s="8">
        <f t="shared" si="8"/>
        <v>204172252</v>
      </c>
    </row>
    <row r="210" spans="1:32" x14ac:dyDescent="0.15">
      <c r="A210" s="14">
        <v>43373</v>
      </c>
      <c r="B210" s="15">
        <v>78197839</v>
      </c>
      <c r="C210" s="15">
        <v>52035</v>
      </c>
      <c r="D210" s="15">
        <v>261242</v>
      </c>
      <c r="E210" s="15">
        <v>27524</v>
      </c>
      <c r="F210" s="15">
        <v>1059513</v>
      </c>
      <c r="G210" s="15">
        <v>456308</v>
      </c>
      <c r="H210" s="23">
        <f t="shared" si="4"/>
        <v>0.43067711297548966</v>
      </c>
      <c r="I210" s="15">
        <v>2889877</v>
      </c>
      <c r="J210" s="15">
        <v>1921246</v>
      </c>
      <c r="K210" s="15">
        <v>12227925</v>
      </c>
      <c r="L210" s="15">
        <v>552782</v>
      </c>
      <c r="M210" s="19">
        <v>5155615</v>
      </c>
      <c r="N210" s="15">
        <v>4430509</v>
      </c>
      <c r="O210" s="20">
        <f t="shared" si="3"/>
        <v>0.85935606130403452</v>
      </c>
      <c r="P210" s="21">
        <v>4358613.959999999</v>
      </c>
      <c r="Q210" s="15">
        <v>4425552</v>
      </c>
      <c r="R210" s="23">
        <f t="shared" si="5"/>
        <v>1.0153576436487164</v>
      </c>
      <c r="S210" s="15">
        <v>10</v>
      </c>
      <c r="T210" s="15">
        <v>7024145</v>
      </c>
      <c r="U210" s="15">
        <v>714877</v>
      </c>
      <c r="V210" s="15">
        <v>38816662</v>
      </c>
      <c r="W210" s="15">
        <v>3634520</v>
      </c>
      <c r="X210" s="15">
        <v>859</v>
      </c>
      <c r="Y210" s="2">
        <v>175</v>
      </c>
      <c r="Z210" s="80">
        <f t="shared" si="6"/>
        <v>0.20372526193247964</v>
      </c>
      <c r="AA210" s="6">
        <v>10807265</v>
      </c>
      <c r="AB210" s="15">
        <v>6121878</v>
      </c>
      <c r="AC210" s="23">
        <f t="shared" si="7"/>
        <v>0.56645950663743327</v>
      </c>
      <c r="AD210" s="15">
        <v>68344</v>
      </c>
      <c r="AE210" s="18">
        <v>694296</v>
      </c>
      <c r="AF210" s="8">
        <f t="shared" si="8"/>
        <v>162517746</v>
      </c>
    </row>
    <row r="211" spans="1:32" x14ac:dyDescent="0.15">
      <c r="A211" s="14">
        <v>43404</v>
      </c>
      <c r="B211" s="15">
        <v>84940413</v>
      </c>
      <c r="C211" s="15">
        <v>65168</v>
      </c>
      <c r="D211" s="15">
        <v>282193</v>
      </c>
      <c r="E211" s="15">
        <v>33641</v>
      </c>
      <c r="F211" s="15">
        <v>1414005</v>
      </c>
      <c r="G211" s="15">
        <v>691313</v>
      </c>
      <c r="H211" s="23">
        <f t="shared" si="4"/>
        <v>0.48890421179557358</v>
      </c>
      <c r="I211" s="15">
        <v>3664817</v>
      </c>
      <c r="J211" s="15">
        <v>2309746</v>
      </c>
      <c r="K211" s="15">
        <v>13452849</v>
      </c>
      <c r="L211" s="15">
        <v>639542</v>
      </c>
      <c r="M211" s="19">
        <v>6351046</v>
      </c>
      <c r="N211" s="15">
        <v>5282994</v>
      </c>
      <c r="O211" s="20">
        <f t="shared" si="3"/>
        <v>0.83183053626127101</v>
      </c>
      <c r="P211" s="21">
        <v>4898743.92</v>
      </c>
      <c r="Q211" s="15">
        <v>4943844</v>
      </c>
      <c r="R211" s="23">
        <f t="shared" si="5"/>
        <v>1.0092064579689235</v>
      </c>
      <c r="S211" s="15">
        <v>112</v>
      </c>
      <c r="T211" s="15">
        <v>8362826</v>
      </c>
      <c r="U211" s="15">
        <v>831868</v>
      </c>
      <c r="V211" s="15">
        <v>40755343</v>
      </c>
      <c r="W211" s="15">
        <v>4072564</v>
      </c>
      <c r="X211" s="15">
        <v>859</v>
      </c>
      <c r="Y211" s="2">
        <v>290</v>
      </c>
      <c r="Z211" s="80">
        <f t="shared" si="6"/>
        <v>0.33760186263096625</v>
      </c>
      <c r="AA211" s="6">
        <v>9411669</v>
      </c>
      <c r="AB211" s="15">
        <v>8014042</v>
      </c>
      <c r="AC211" s="23">
        <f t="shared" si="7"/>
        <v>0.85150062119694181</v>
      </c>
      <c r="AD211" s="15">
        <v>70668</v>
      </c>
      <c r="AE211" s="18">
        <v>727560</v>
      </c>
      <c r="AF211" s="8">
        <f t="shared" si="8"/>
        <v>179141793</v>
      </c>
    </row>
    <row r="212" spans="1:32" x14ac:dyDescent="0.15">
      <c r="A212" s="14">
        <v>43434</v>
      </c>
      <c r="B212" s="15">
        <v>65928110</v>
      </c>
      <c r="C212" s="15">
        <v>51310</v>
      </c>
      <c r="D212" s="15">
        <v>196499</v>
      </c>
      <c r="E212" s="15">
        <v>33412</v>
      </c>
      <c r="F212" s="15">
        <v>1326901</v>
      </c>
      <c r="G212" s="15">
        <v>571532</v>
      </c>
      <c r="H212" s="23">
        <f t="shared" si="4"/>
        <v>0.43072693441334359</v>
      </c>
      <c r="I212" s="15">
        <v>3044220</v>
      </c>
      <c r="J212" s="15">
        <v>1846654</v>
      </c>
      <c r="K212" s="15">
        <v>10155806</v>
      </c>
      <c r="L212" s="15">
        <v>499438</v>
      </c>
      <c r="M212" s="19">
        <v>5382422</v>
      </c>
      <c r="N212" s="15">
        <v>4187957</v>
      </c>
      <c r="O212" s="20">
        <f t="shared" si="3"/>
        <v>0.77808038834561843</v>
      </c>
      <c r="P212" s="21">
        <v>4798038.959999999</v>
      </c>
      <c r="Q212" s="15">
        <v>4300116</v>
      </c>
      <c r="R212" s="23">
        <f t="shared" si="5"/>
        <v>0.89622365217309552</v>
      </c>
      <c r="S212" s="15">
        <v>145</v>
      </c>
      <c r="T212" s="15">
        <v>6795942</v>
      </c>
      <c r="U212" s="15">
        <v>675610</v>
      </c>
      <c r="V212" s="15">
        <v>30841273</v>
      </c>
      <c r="W212" s="15">
        <v>3229980</v>
      </c>
      <c r="X212" s="15">
        <v>836.00000000000011</v>
      </c>
      <c r="Y212" s="2">
        <v>265</v>
      </c>
      <c r="Z212" s="80">
        <f t="shared" si="6"/>
        <v>0.31698564593301432</v>
      </c>
      <c r="AA212" s="6">
        <v>9666845</v>
      </c>
      <c r="AB212" s="15">
        <v>6697267</v>
      </c>
      <c r="AC212" s="23">
        <f t="shared" si="7"/>
        <v>0.69280794302587867</v>
      </c>
      <c r="AD212" s="15">
        <v>57003</v>
      </c>
      <c r="AE212" s="18">
        <v>603024</v>
      </c>
      <c r="AF212" s="8">
        <f t="shared" si="8"/>
        <v>139715563</v>
      </c>
    </row>
    <row r="213" spans="1:32" x14ac:dyDescent="0.15">
      <c r="A213" s="14">
        <v>43465</v>
      </c>
      <c r="B213" s="15">
        <v>61105568</v>
      </c>
      <c r="C213" s="15">
        <v>49484</v>
      </c>
      <c r="D213" s="15">
        <v>219000</v>
      </c>
      <c r="E213" s="15">
        <v>22819</v>
      </c>
      <c r="F213" s="15">
        <v>976352</v>
      </c>
      <c r="G213" s="15">
        <v>685866</v>
      </c>
      <c r="H213" s="23">
        <f t="shared" si="4"/>
        <v>0.70247820458195409</v>
      </c>
      <c r="I213" s="15">
        <v>2979899</v>
      </c>
      <c r="J213" s="15">
        <v>1825237</v>
      </c>
      <c r="K213" s="15">
        <v>10074926</v>
      </c>
      <c r="L213" s="15">
        <v>495251</v>
      </c>
      <c r="M213" s="19">
        <v>5641236</v>
      </c>
      <c r="N213" s="15">
        <v>4047707</v>
      </c>
      <c r="O213" s="20">
        <f t="shared" si="3"/>
        <v>0.71752130206926279</v>
      </c>
      <c r="P213" s="21">
        <v>5376924</v>
      </c>
      <c r="Q213" s="15">
        <v>3563604</v>
      </c>
      <c r="R213" s="23">
        <f t="shared" si="5"/>
        <v>0.66275885617873709</v>
      </c>
      <c r="S213" s="15">
        <v>4</v>
      </c>
      <c r="T213" s="15">
        <v>6616632</v>
      </c>
      <c r="U213" s="15">
        <v>667768</v>
      </c>
      <c r="V213" s="15">
        <v>27943019</v>
      </c>
      <c r="W213" s="15">
        <v>3138824</v>
      </c>
      <c r="X213" s="15">
        <v>791.99999999999989</v>
      </c>
      <c r="Y213" s="2">
        <v>299</v>
      </c>
      <c r="Z213" s="80">
        <f t="shared" si="6"/>
        <v>0.3775252525252526</v>
      </c>
      <c r="AA213" s="6">
        <v>11375534</v>
      </c>
      <c r="AB213" s="15">
        <v>6508621</v>
      </c>
      <c r="AC213" s="23">
        <f t="shared" si="7"/>
        <v>0.57215960147453293</v>
      </c>
      <c r="AD213" s="15">
        <v>58308</v>
      </c>
      <c r="AE213" s="18">
        <v>415548</v>
      </c>
      <c r="AF213" s="8">
        <f t="shared" si="8"/>
        <v>130418384</v>
      </c>
    </row>
    <row r="214" spans="1:32" x14ac:dyDescent="0.15">
      <c r="A214" s="14">
        <v>43496</v>
      </c>
      <c r="B214" s="15">
        <v>76318154</v>
      </c>
      <c r="C214" s="15">
        <v>58579</v>
      </c>
      <c r="D214" s="15">
        <v>217421</v>
      </c>
      <c r="E214" s="15">
        <v>36485</v>
      </c>
      <c r="F214" s="15">
        <v>1187649</v>
      </c>
      <c r="G214" s="15">
        <v>557863</v>
      </c>
      <c r="H214" s="23">
        <f t="shared" si="4"/>
        <v>0.46972043086804266</v>
      </c>
      <c r="I214" s="15">
        <v>3453784</v>
      </c>
      <c r="J214" s="15">
        <v>2273574</v>
      </c>
      <c r="K214" s="15">
        <v>12608439</v>
      </c>
      <c r="L214" s="15">
        <v>620138</v>
      </c>
      <c r="M214" s="19">
        <v>5657901</v>
      </c>
      <c r="N214" s="15">
        <v>4890463</v>
      </c>
      <c r="O214" s="20">
        <f t="shared" si="3"/>
        <v>0.86435994549922313</v>
      </c>
      <c r="P214" s="21">
        <v>3666080.04</v>
      </c>
      <c r="Q214" s="15">
        <v>4737480</v>
      </c>
      <c r="R214" s="23">
        <f t="shared" si="5"/>
        <v>1.2922467453820239</v>
      </c>
      <c r="S214" s="15">
        <v>155</v>
      </c>
      <c r="T214" s="15">
        <v>7532562</v>
      </c>
      <c r="U214" s="15">
        <v>898449</v>
      </c>
      <c r="V214" s="15">
        <v>31371203</v>
      </c>
      <c r="W214" s="15">
        <v>4038960</v>
      </c>
      <c r="X214" s="15">
        <v>754</v>
      </c>
      <c r="Y214" s="2">
        <v>317</v>
      </c>
      <c r="Z214" s="80">
        <f t="shared" si="6"/>
        <v>0.42042440318302388</v>
      </c>
      <c r="AA214" s="6">
        <v>9646289</v>
      </c>
      <c r="AB214" s="15">
        <v>7022528</v>
      </c>
      <c r="AC214" s="23">
        <f t="shared" si="7"/>
        <v>0.72800306936688297</v>
      </c>
      <c r="AD214" s="15">
        <v>62997</v>
      </c>
      <c r="AE214" s="18">
        <v>656364</v>
      </c>
      <c r="AF214" s="8">
        <f t="shared" si="8"/>
        <v>157355915</v>
      </c>
    </row>
    <row r="215" spans="1:32" x14ac:dyDescent="0.15">
      <c r="A215" s="14">
        <v>43524</v>
      </c>
      <c r="B215" s="15">
        <v>48484342</v>
      </c>
      <c r="C215" s="15">
        <v>39005</v>
      </c>
      <c r="D215" s="15">
        <v>146615</v>
      </c>
      <c r="E215" s="15">
        <v>20487</v>
      </c>
      <c r="F215" s="15">
        <v>983216</v>
      </c>
      <c r="G215" s="15">
        <v>418485</v>
      </c>
      <c r="H215" s="23">
        <f t="shared" si="4"/>
        <v>0.42562875299018732</v>
      </c>
      <c r="I215" s="15">
        <v>2385972</v>
      </c>
      <c r="J215" s="15">
        <v>1452413</v>
      </c>
      <c r="K215" s="15">
        <v>7585869</v>
      </c>
      <c r="L215" s="15">
        <v>395997</v>
      </c>
      <c r="M215" s="19">
        <v>4976661</v>
      </c>
      <c r="N215" s="15">
        <v>3191687</v>
      </c>
      <c r="O215" s="20">
        <f t="shared" si="3"/>
        <v>0.64133100486450656</v>
      </c>
      <c r="P215" s="21">
        <v>3435384</v>
      </c>
      <c r="Q215" s="15">
        <v>2990496</v>
      </c>
      <c r="R215" s="23">
        <f t="shared" si="5"/>
        <v>0.87049831983848092</v>
      </c>
      <c r="S215" s="15">
        <v>60</v>
      </c>
      <c r="T215" s="15">
        <v>5462879</v>
      </c>
      <c r="U215" s="15">
        <v>573539</v>
      </c>
      <c r="V215" s="15">
        <v>21230394</v>
      </c>
      <c r="W215" s="15">
        <v>2610529</v>
      </c>
      <c r="X215" s="15">
        <v>694</v>
      </c>
      <c r="Y215" s="2">
        <v>227</v>
      </c>
      <c r="Z215" s="80">
        <f t="shared" si="6"/>
        <v>0.32708933717579253</v>
      </c>
      <c r="AA215" s="6">
        <v>8299713</v>
      </c>
      <c r="AB215" s="15">
        <v>5233234</v>
      </c>
      <c r="AC215" s="23">
        <f t="shared" si="7"/>
        <v>0.63053192321228457</v>
      </c>
      <c r="AD215" s="15">
        <v>49186</v>
      </c>
      <c r="AE215" s="18">
        <v>359940</v>
      </c>
      <c r="AF215" s="8">
        <f t="shared" si="8"/>
        <v>102631356</v>
      </c>
    </row>
    <row r="216" spans="1:32" x14ac:dyDescent="0.15">
      <c r="A216" s="14">
        <v>43555</v>
      </c>
      <c r="B216" s="15">
        <v>81359822</v>
      </c>
      <c r="C216" s="15">
        <v>63915</v>
      </c>
      <c r="D216" s="15">
        <v>250046</v>
      </c>
      <c r="E216" s="15">
        <v>35346</v>
      </c>
      <c r="F216" s="15">
        <v>1150059</v>
      </c>
      <c r="G216" s="15">
        <v>684343</v>
      </c>
      <c r="H216" s="23">
        <f t="shared" si="4"/>
        <v>0.59505034089555409</v>
      </c>
      <c r="I216" s="15">
        <v>3851408</v>
      </c>
      <c r="J216" s="15">
        <v>2457006</v>
      </c>
      <c r="K216" s="15">
        <v>12339485</v>
      </c>
      <c r="L216" s="15">
        <v>621183</v>
      </c>
      <c r="M216" s="19">
        <v>5055383</v>
      </c>
      <c r="N216" s="15">
        <v>5611255</v>
      </c>
      <c r="O216" s="20">
        <f t="shared" si="3"/>
        <v>1.1099564563159705</v>
      </c>
      <c r="P216" s="21">
        <v>4628544.0000000009</v>
      </c>
      <c r="Q216" s="15">
        <v>4049436</v>
      </c>
      <c r="R216" s="23">
        <f t="shared" si="5"/>
        <v>0.87488333264197105</v>
      </c>
      <c r="S216" s="15">
        <v>102</v>
      </c>
      <c r="T216" s="15">
        <v>8971105</v>
      </c>
      <c r="U216" s="15">
        <v>962779</v>
      </c>
      <c r="V216" s="15">
        <v>36130590</v>
      </c>
      <c r="W216" s="15">
        <v>4322743</v>
      </c>
      <c r="X216" s="15">
        <v>789</v>
      </c>
      <c r="Y216" s="2">
        <v>231</v>
      </c>
      <c r="Z216" s="80">
        <f t="shared" si="6"/>
        <v>0.29277566539923955</v>
      </c>
      <c r="AA216" s="6">
        <v>12021584</v>
      </c>
      <c r="AB216" s="15">
        <v>8536239</v>
      </c>
      <c r="AC216" s="23">
        <f t="shared" si="7"/>
        <v>0.71007605986033118</v>
      </c>
      <c r="AD216" s="15">
        <v>48067</v>
      </c>
      <c r="AE216" s="18">
        <v>540432</v>
      </c>
      <c r="AF216" s="8">
        <f t="shared" si="8"/>
        <v>170835533</v>
      </c>
    </row>
    <row r="217" spans="1:32" x14ac:dyDescent="0.15">
      <c r="A217" s="14">
        <v>43585</v>
      </c>
      <c r="B217" s="15">
        <v>92200549</v>
      </c>
      <c r="C217" s="15">
        <v>70291</v>
      </c>
      <c r="D217" s="15">
        <v>269634</v>
      </c>
      <c r="E217" s="15">
        <v>33445</v>
      </c>
      <c r="F217" s="15">
        <v>1774334</v>
      </c>
      <c r="G217" s="15">
        <v>750269</v>
      </c>
      <c r="H217" s="23">
        <f t="shared" si="4"/>
        <v>0.42284541692826716</v>
      </c>
      <c r="I217" s="15">
        <v>4069685</v>
      </c>
      <c r="J217" s="15">
        <v>2687510</v>
      </c>
      <c r="K217" s="15">
        <v>13474403</v>
      </c>
      <c r="L217" s="15">
        <v>680932</v>
      </c>
      <c r="M217" s="19">
        <v>6025136</v>
      </c>
      <c r="N217" s="15">
        <v>6121269</v>
      </c>
      <c r="O217" s="20">
        <f t="shared" si="3"/>
        <v>1.0159553244939201</v>
      </c>
      <c r="P217" s="21">
        <v>4196994</v>
      </c>
      <c r="Q217" s="15">
        <v>4827768</v>
      </c>
      <c r="R217" s="23">
        <f t="shared" si="5"/>
        <v>1.1502918517396021</v>
      </c>
      <c r="S217" s="15">
        <v>47</v>
      </c>
      <c r="T217" s="15">
        <v>9810934</v>
      </c>
      <c r="U217" s="15">
        <v>1043877</v>
      </c>
      <c r="V217" s="15">
        <v>40868777</v>
      </c>
      <c r="W217" s="15">
        <v>4727748</v>
      </c>
      <c r="X217" s="15">
        <v>894.99999999999989</v>
      </c>
      <c r="Y217" s="2">
        <v>224</v>
      </c>
      <c r="Z217" s="80">
        <f t="shared" si="6"/>
        <v>0.25027932960893856</v>
      </c>
      <c r="AA217" s="6">
        <v>9250400</v>
      </c>
      <c r="AB217" s="15">
        <v>9053151</v>
      </c>
      <c r="AC217" s="23">
        <f t="shared" si="7"/>
        <v>0.97867670587217848</v>
      </c>
      <c r="AD217" s="15">
        <v>56099</v>
      </c>
      <c r="AE217" s="18">
        <v>803052</v>
      </c>
      <c r="AF217" s="8">
        <f t="shared" si="8"/>
        <v>191549664</v>
      </c>
    </row>
    <row r="218" spans="1:32" x14ac:dyDescent="0.15">
      <c r="A218" s="14">
        <v>43616</v>
      </c>
      <c r="B218" s="15">
        <v>89959957</v>
      </c>
      <c r="C218" s="15">
        <v>67049</v>
      </c>
      <c r="D218" s="15">
        <v>251985</v>
      </c>
      <c r="E218" s="15">
        <v>38812</v>
      </c>
      <c r="F218" s="15">
        <v>1340494</v>
      </c>
      <c r="G218" s="15">
        <v>715063</v>
      </c>
      <c r="H218" s="23">
        <f t="shared" si="4"/>
        <v>0.53343245102178749</v>
      </c>
      <c r="I218" s="15">
        <v>3912784</v>
      </c>
      <c r="J218" s="15">
        <v>2543437</v>
      </c>
      <c r="K218" s="15">
        <v>12938016</v>
      </c>
      <c r="L218" s="15">
        <v>629719</v>
      </c>
      <c r="M218" s="19">
        <v>5248485</v>
      </c>
      <c r="N218" s="15">
        <v>5622377</v>
      </c>
      <c r="O218" s="20">
        <f t="shared" ref="O218:O256" si="9">N218/M218</f>
        <v>1.0712380810843509</v>
      </c>
      <c r="P218" s="21">
        <v>4961962.92</v>
      </c>
      <c r="Q218" s="15">
        <v>4432704</v>
      </c>
      <c r="R218" s="23">
        <f t="shared" si="5"/>
        <v>0.89333678454816023</v>
      </c>
      <c r="S218" s="15">
        <v>12</v>
      </c>
      <c r="T218" s="15">
        <v>9380694</v>
      </c>
      <c r="U218" s="15">
        <v>978680</v>
      </c>
      <c r="V218" s="15">
        <v>40363529</v>
      </c>
      <c r="W218" s="15">
        <v>4469752</v>
      </c>
      <c r="X218" s="15">
        <v>981</v>
      </c>
      <c r="Y218" s="2">
        <v>297</v>
      </c>
      <c r="Z218" s="80">
        <f t="shared" si="6"/>
        <v>0.30275229357798167</v>
      </c>
      <c r="AA218" s="6">
        <v>9016330</v>
      </c>
      <c r="AB218" s="15">
        <v>8552947</v>
      </c>
      <c r="AC218" s="23">
        <f t="shared" si="7"/>
        <v>0.9486062511021669</v>
      </c>
      <c r="AD218" s="15">
        <v>56555</v>
      </c>
      <c r="AE218" s="18">
        <v>695772</v>
      </c>
      <c r="AF218" s="8">
        <f t="shared" si="8"/>
        <v>185610141</v>
      </c>
    </row>
    <row r="219" spans="1:32" x14ac:dyDescent="0.15">
      <c r="A219" s="14">
        <v>43646</v>
      </c>
      <c r="B219" s="15">
        <v>83977723</v>
      </c>
      <c r="C219" s="15">
        <v>65853</v>
      </c>
      <c r="D219" s="15">
        <v>265113</v>
      </c>
      <c r="E219" s="15">
        <v>31781</v>
      </c>
      <c r="F219" s="15">
        <v>2023764</v>
      </c>
      <c r="G219" s="15">
        <v>807816</v>
      </c>
      <c r="H219" s="23">
        <f t="shared" ref="H219:H269" si="10">G219/F219</f>
        <v>0.39916512004364146</v>
      </c>
      <c r="I219" s="15">
        <v>3422929</v>
      </c>
      <c r="J219" s="15">
        <v>2226132</v>
      </c>
      <c r="K219" s="15">
        <v>12081922</v>
      </c>
      <c r="L219" s="15">
        <v>563070</v>
      </c>
      <c r="M219" s="19">
        <v>5394162</v>
      </c>
      <c r="N219" s="15">
        <v>4972552</v>
      </c>
      <c r="O219" s="20">
        <f t="shared" si="9"/>
        <v>0.92183957396904281</v>
      </c>
      <c r="P219" s="21">
        <v>4503819</v>
      </c>
      <c r="Q219" s="15">
        <v>4013496</v>
      </c>
      <c r="R219" s="23">
        <f t="shared" ref="R219:R269" si="11">Q219/P219</f>
        <v>0.89113172620835779</v>
      </c>
      <c r="S219" s="15">
        <v>62</v>
      </c>
      <c r="T219" s="15">
        <v>8499809</v>
      </c>
      <c r="U219" s="15">
        <v>846256</v>
      </c>
      <c r="V219" s="15">
        <v>39047553</v>
      </c>
      <c r="W219" s="15">
        <v>3955263</v>
      </c>
      <c r="X219" s="15">
        <v>987</v>
      </c>
      <c r="Y219" s="2">
        <v>199</v>
      </c>
      <c r="Z219" s="80">
        <f t="shared" ref="Z219:Z269" si="12">Y219/X219</f>
        <v>0.2016210739614995</v>
      </c>
      <c r="AA219" s="6">
        <v>12011496</v>
      </c>
      <c r="AB219" s="15">
        <v>7911258</v>
      </c>
      <c r="AC219" s="23">
        <f t="shared" ref="AC219:AC269" si="13">AB219/AA219</f>
        <v>0.65864052237956039</v>
      </c>
      <c r="AD219" s="15">
        <v>51154</v>
      </c>
      <c r="AE219" s="18">
        <v>634236</v>
      </c>
      <c r="AF219" s="8">
        <f t="shared" si="8"/>
        <v>173374177</v>
      </c>
    </row>
    <row r="220" spans="1:32" x14ac:dyDescent="0.15">
      <c r="A220" s="14">
        <v>43677</v>
      </c>
      <c r="B220" s="15">
        <v>101767678</v>
      </c>
      <c r="C220" s="15">
        <v>67864</v>
      </c>
      <c r="D220" s="15">
        <v>277746</v>
      </c>
      <c r="E220" s="15">
        <v>34828</v>
      </c>
      <c r="F220" s="15">
        <v>1492401</v>
      </c>
      <c r="G220" s="15">
        <v>830194</v>
      </c>
      <c r="H220" s="23">
        <f t="shared" si="10"/>
        <v>0.55628078512410539</v>
      </c>
      <c r="I220" s="15">
        <v>3602755</v>
      </c>
      <c r="J220" s="15">
        <v>2435915</v>
      </c>
      <c r="K220" s="15">
        <v>13886252</v>
      </c>
      <c r="L220" s="15">
        <v>666415</v>
      </c>
      <c r="M220" s="19">
        <v>5376667</v>
      </c>
      <c r="N220" s="15">
        <v>5491676</v>
      </c>
      <c r="O220" s="20">
        <f t="shared" si="9"/>
        <v>1.0213903892504408</v>
      </c>
      <c r="P220" s="21">
        <v>4254810.959999999</v>
      </c>
      <c r="Q220" s="15">
        <v>4674888</v>
      </c>
      <c r="R220" s="23">
        <f t="shared" si="11"/>
        <v>1.0987298951584916</v>
      </c>
      <c r="S220" s="15">
        <v>125</v>
      </c>
      <c r="T220" s="15">
        <v>9178115</v>
      </c>
      <c r="U220" s="15">
        <v>946084</v>
      </c>
      <c r="V220" s="15">
        <v>46967477</v>
      </c>
      <c r="W220" s="15">
        <v>4490138</v>
      </c>
      <c r="X220" s="15">
        <v>1104</v>
      </c>
      <c r="Y220" s="2">
        <v>377</v>
      </c>
      <c r="Z220" s="80">
        <f t="shared" si="12"/>
        <v>0.34148550724637683</v>
      </c>
      <c r="AA220" s="6">
        <v>6660894</v>
      </c>
      <c r="AB220" s="15">
        <v>7915867</v>
      </c>
      <c r="AC220" s="23">
        <f t="shared" si="13"/>
        <v>1.1884090934340046</v>
      </c>
      <c r="AD220" s="15">
        <v>49142</v>
      </c>
      <c r="AE220" s="18">
        <v>823188</v>
      </c>
      <c r="AF220" s="8">
        <f t="shared" si="8"/>
        <v>204106724</v>
      </c>
    </row>
    <row r="221" spans="1:32" x14ac:dyDescent="0.15">
      <c r="A221" s="14">
        <v>43708</v>
      </c>
      <c r="B221" s="15">
        <v>96889624</v>
      </c>
      <c r="C221" s="15">
        <v>69313</v>
      </c>
      <c r="D221" s="15">
        <v>285697</v>
      </c>
      <c r="E221" s="15">
        <v>31014</v>
      </c>
      <c r="F221" s="15">
        <v>937044</v>
      </c>
      <c r="G221" s="15">
        <v>679665</v>
      </c>
      <c r="H221" s="23">
        <f t="shared" si="10"/>
        <v>0.72532879992828514</v>
      </c>
      <c r="I221" s="15">
        <v>3277064</v>
      </c>
      <c r="J221" s="15">
        <v>2256004</v>
      </c>
      <c r="K221" s="15">
        <v>13199709</v>
      </c>
      <c r="L221" s="15">
        <v>608404</v>
      </c>
      <c r="M221" s="19">
        <v>5223656</v>
      </c>
      <c r="N221" s="15">
        <v>5025672</v>
      </c>
      <c r="O221" s="20">
        <f t="shared" si="9"/>
        <v>0.96209857616964056</v>
      </c>
      <c r="P221" s="21">
        <v>4172471.04</v>
      </c>
      <c r="Q221" s="15">
        <v>4039620</v>
      </c>
      <c r="R221" s="23">
        <f t="shared" si="11"/>
        <v>0.96816010495305915</v>
      </c>
      <c r="S221" s="15">
        <v>27</v>
      </c>
      <c r="T221" s="15">
        <v>8365261</v>
      </c>
      <c r="U221" s="15">
        <v>882991</v>
      </c>
      <c r="V221" s="15">
        <v>46051763</v>
      </c>
      <c r="W221" s="15">
        <v>4240671</v>
      </c>
      <c r="X221" s="15">
        <v>941.00000000000011</v>
      </c>
      <c r="Y221" s="2">
        <v>353</v>
      </c>
      <c r="Z221" s="80">
        <f t="shared" si="12"/>
        <v>0.37513283740701375</v>
      </c>
      <c r="AA221" s="6">
        <v>11429902</v>
      </c>
      <c r="AB221" s="15">
        <v>6411329</v>
      </c>
      <c r="AC221" s="23">
        <f t="shared" si="13"/>
        <v>0.56092598169258145</v>
      </c>
      <c r="AD221" s="15">
        <v>56318</v>
      </c>
      <c r="AE221" s="18">
        <v>759492</v>
      </c>
      <c r="AF221" s="8">
        <f t="shared" si="8"/>
        <v>193129991</v>
      </c>
    </row>
    <row r="222" spans="1:32" x14ac:dyDescent="0.15">
      <c r="A222" s="14">
        <v>43738</v>
      </c>
      <c r="B222" s="15">
        <v>87197907</v>
      </c>
      <c r="C222" s="15">
        <v>65828</v>
      </c>
      <c r="D222" s="15">
        <v>240680</v>
      </c>
      <c r="E222" s="15">
        <v>26512</v>
      </c>
      <c r="F222" s="15">
        <v>1976972</v>
      </c>
      <c r="G222" s="15">
        <v>669692</v>
      </c>
      <c r="H222" s="23">
        <f t="shared" si="10"/>
        <v>0.33874632518821712</v>
      </c>
      <c r="I222" s="15">
        <v>3133869</v>
      </c>
      <c r="J222" s="15">
        <v>2110509</v>
      </c>
      <c r="K222" s="15">
        <v>12004846</v>
      </c>
      <c r="L222" s="15">
        <v>573737</v>
      </c>
      <c r="M222" s="19">
        <v>5004884</v>
      </c>
      <c r="N222" s="15">
        <v>4776883</v>
      </c>
      <c r="O222" s="20">
        <f t="shared" si="9"/>
        <v>0.95444429880892345</v>
      </c>
      <c r="P222" s="21">
        <v>3878490.9599999995</v>
      </c>
      <c r="Q222" s="15">
        <v>3936972</v>
      </c>
      <c r="R222" s="23">
        <f t="shared" si="11"/>
        <v>1.0150782973592389</v>
      </c>
      <c r="S222" s="15">
        <v>34</v>
      </c>
      <c r="T222" s="15">
        <v>8031553</v>
      </c>
      <c r="U222" s="15">
        <v>788989</v>
      </c>
      <c r="V222" s="15">
        <v>41086431</v>
      </c>
      <c r="W222" s="15">
        <v>3831199</v>
      </c>
      <c r="X222" s="15">
        <v>898</v>
      </c>
      <c r="Y222" s="2">
        <v>268</v>
      </c>
      <c r="Z222" s="80">
        <f t="shared" si="12"/>
        <v>0.2984409799554566</v>
      </c>
      <c r="AA222" s="6">
        <v>10560944</v>
      </c>
      <c r="AB222" s="15">
        <v>6545648</v>
      </c>
      <c r="AC222" s="23">
        <f t="shared" si="13"/>
        <v>0.61979762415178041</v>
      </c>
      <c r="AD222" s="15">
        <v>68174</v>
      </c>
      <c r="AE222" s="18">
        <v>667560</v>
      </c>
      <c r="AF222" s="8">
        <f t="shared" si="8"/>
        <v>175757291</v>
      </c>
    </row>
    <row r="223" spans="1:32" x14ac:dyDescent="0.15">
      <c r="A223" s="14">
        <v>43769</v>
      </c>
      <c r="B223" s="15">
        <v>82880111</v>
      </c>
      <c r="C223" s="15">
        <v>74544</v>
      </c>
      <c r="D223" s="15">
        <v>239130</v>
      </c>
      <c r="E223" s="15">
        <v>31902</v>
      </c>
      <c r="F223" s="15">
        <v>1562378</v>
      </c>
      <c r="G223" s="15">
        <v>744458</v>
      </c>
      <c r="H223" s="23">
        <f t="shared" si="10"/>
        <v>0.47649032436452637</v>
      </c>
      <c r="I223" s="15">
        <v>3435045</v>
      </c>
      <c r="J223" s="15">
        <v>2164563</v>
      </c>
      <c r="K223" s="15">
        <v>11624789</v>
      </c>
      <c r="L223" s="15">
        <v>579078</v>
      </c>
      <c r="M223" s="19">
        <v>6239963</v>
      </c>
      <c r="N223" s="15">
        <v>4896635</v>
      </c>
      <c r="O223" s="20">
        <f t="shared" si="9"/>
        <v>0.78472180043375261</v>
      </c>
      <c r="P223" s="21">
        <v>3721257</v>
      </c>
      <c r="Q223" s="15">
        <v>4266204</v>
      </c>
      <c r="R223" s="23">
        <f t="shared" si="11"/>
        <v>1.1464416459277067</v>
      </c>
      <c r="S223" s="15">
        <v>119</v>
      </c>
      <c r="T223" s="15">
        <v>8356377</v>
      </c>
      <c r="U223" s="15">
        <v>800713</v>
      </c>
      <c r="V223" s="15">
        <v>38095069</v>
      </c>
      <c r="W223" s="15">
        <v>3778100</v>
      </c>
      <c r="X223" s="15">
        <v>931</v>
      </c>
      <c r="Y223" s="2">
        <v>376</v>
      </c>
      <c r="Z223" s="80">
        <f t="shared" si="12"/>
        <v>0.40386680988184748</v>
      </c>
      <c r="AA223" s="6">
        <v>9296465</v>
      </c>
      <c r="AB223" s="15">
        <v>7336719</v>
      </c>
      <c r="AC223" s="23">
        <f t="shared" si="13"/>
        <v>0.78919449489671611</v>
      </c>
      <c r="AD223" s="15">
        <v>82028</v>
      </c>
      <c r="AE223" s="18">
        <v>706788</v>
      </c>
      <c r="AF223" s="8">
        <f t="shared" si="8"/>
        <v>170092748</v>
      </c>
    </row>
    <row r="224" spans="1:32" x14ac:dyDescent="0.15">
      <c r="A224" s="14">
        <v>43799</v>
      </c>
      <c r="B224" s="15">
        <v>67023801</v>
      </c>
      <c r="C224" s="15">
        <v>52871</v>
      </c>
      <c r="D224" s="15">
        <v>214225</v>
      </c>
      <c r="E224" s="15">
        <v>29543</v>
      </c>
      <c r="F224" s="15">
        <v>905281</v>
      </c>
      <c r="G224" s="15">
        <v>717728</v>
      </c>
      <c r="H224" s="23">
        <f t="shared" si="10"/>
        <v>0.79282344377049774</v>
      </c>
      <c r="I224" s="15">
        <v>2954434</v>
      </c>
      <c r="J224" s="15">
        <v>1824150</v>
      </c>
      <c r="K224" s="15">
        <v>9379090</v>
      </c>
      <c r="L224" s="15">
        <v>457371</v>
      </c>
      <c r="M224" s="19">
        <v>5199039</v>
      </c>
      <c r="N224" s="15">
        <v>4090149</v>
      </c>
      <c r="O224" s="20">
        <f t="shared" si="9"/>
        <v>0.78671250590734176</v>
      </c>
      <c r="P224" s="21">
        <v>3847160.04</v>
      </c>
      <c r="Q224" s="15">
        <v>3321348</v>
      </c>
      <c r="R224" s="23">
        <f t="shared" si="11"/>
        <v>0.86332462529944554</v>
      </c>
      <c r="S224" s="15">
        <v>76</v>
      </c>
      <c r="T224" s="15">
        <v>7089135</v>
      </c>
      <c r="U224" s="15">
        <v>689476</v>
      </c>
      <c r="V224" s="15">
        <v>30073673</v>
      </c>
      <c r="W224" s="15">
        <v>3162412</v>
      </c>
      <c r="X224" s="15">
        <v>868</v>
      </c>
      <c r="Y224" s="2">
        <v>419</v>
      </c>
      <c r="Z224" s="80">
        <f t="shared" si="12"/>
        <v>0.48271889400921658</v>
      </c>
      <c r="AA224" s="6">
        <v>8827814</v>
      </c>
      <c r="AB224" s="15">
        <v>6387131</v>
      </c>
      <c r="AC224" s="23">
        <f t="shared" si="13"/>
        <v>0.7235235132955905</v>
      </c>
      <c r="AD224" s="15">
        <v>65279</v>
      </c>
      <c r="AE224" s="18">
        <v>472548</v>
      </c>
      <c r="AF224" s="8">
        <f t="shared" si="8"/>
        <v>138004859</v>
      </c>
    </row>
    <row r="225" spans="1:32" x14ac:dyDescent="0.15">
      <c r="A225" s="14">
        <v>43830</v>
      </c>
      <c r="B225" s="15">
        <v>61698309</v>
      </c>
      <c r="C225" s="15">
        <v>53124</v>
      </c>
      <c r="D225" s="15">
        <v>160780</v>
      </c>
      <c r="E225" s="15">
        <v>32080</v>
      </c>
      <c r="F225" s="15">
        <v>1364100</v>
      </c>
      <c r="G225" s="15">
        <v>695541</v>
      </c>
      <c r="H225" s="23">
        <f t="shared" si="10"/>
        <v>0.50989003738728833</v>
      </c>
      <c r="I225" s="15">
        <v>2864608</v>
      </c>
      <c r="J225" s="15">
        <v>1796311</v>
      </c>
      <c r="K225" s="15">
        <v>9032962</v>
      </c>
      <c r="L225" s="15">
        <v>449119</v>
      </c>
      <c r="M225" s="19">
        <v>5889084</v>
      </c>
      <c r="N225" s="15">
        <v>3909460</v>
      </c>
      <c r="O225" s="20">
        <f t="shared" si="9"/>
        <v>0.66384857135676789</v>
      </c>
      <c r="P225" s="21">
        <v>4127616</v>
      </c>
      <c r="Q225" s="15">
        <v>2914584</v>
      </c>
      <c r="R225" s="23">
        <f t="shared" si="11"/>
        <v>0.70611801097776539</v>
      </c>
      <c r="S225" s="15">
        <v>112</v>
      </c>
      <c r="T225" s="15">
        <v>6809056</v>
      </c>
      <c r="U225" s="15">
        <v>654827</v>
      </c>
      <c r="V225" s="15">
        <v>27352822</v>
      </c>
      <c r="W225" s="15">
        <v>3053695</v>
      </c>
      <c r="X225" s="15">
        <v>808</v>
      </c>
      <c r="Y225" s="2">
        <v>324</v>
      </c>
      <c r="Z225" s="80">
        <f t="shared" si="12"/>
        <v>0.40099009900990101</v>
      </c>
      <c r="AA225" s="6">
        <v>12319130</v>
      </c>
      <c r="AB225" s="15">
        <v>6282796</v>
      </c>
      <c r="AC225" s="23">
        <f t="shared" si="13"/>
        <v>0.51000322263016951</v>
      </c>
      <c r="AD225" s="15">
        <v>62270</v>
      </c>
      <c r="AE225" s="18">
        <v>397956</v>
      </c>
      <c r="AF225" s="8">
        <f t="shared" si="8"/>
        <v>128220736</v>
      </c>
    </row>
    <row r="226" spans="1:32" x14ac:dyDescent="0.15">
      <c r="A226" s="14">
        <v>43861</v>
      </c>
      <c r="B226" s="15">
        <v>76336461</v>
      </c>
      <c r="C226" s="15">
        <v>62437</v>
      </c>
      <c r="D226" s="15">
        <v>218595</v>
      </c>
      <c r="E226" s="15">
        <v>33362</v>
      </c>
      <c r="F226" s="15">
        <v>1058013</v>
      </c>
      <c r="G226" s="15">
        <v>625414</v>
      </c>
      <c r="H226" s="23">
        <f t="shared" si="10"/>
        <v>0.59112128111847395</v>
      </c>
      <c r="I226" s="15">
        <v>3369601</v>
      </c>
      <c r="J226" s="15">
        <v>2222178</v>
      </c>
      <c r="K226" s="15">
        <v>11273303</v>
      </c>
      <c r="L226" s="15">
        <v>556416</v>
      </c>
      <c r="M226" s="19">
        <v>5540388</v>
      </c>
      <c r="N226" s="15">
        <v>4712103</v>
      </c>
      <c r="O226" s="20">
        <f t="shared" si="9"/>
        <v>0.85050054256127905</v>
      </c>
      <c r="P226" s="21">
        <v>3114381.96</v>
      </c>
      <c r="Q226" s="15">
        <v>3854544</v>
      </c>
      <c r="R226" s="23">
        <f t="shared" si="11"/>
        <v>1.2376593653271739</v>
      </c>
      <c r="S226" s="15">
        <v>12</v>
      </c>
      <c r="T226" s="15">
        <v>7786783</v>
      </c>
      <c r="U226" s="15">
        <v>867566</v>
      </c>
      <c r="V226" s="15">
        <v>30915928</v>
      </c>
      <c r="W226" s="15">
        <v>3913069</v>
      </c>
      <c r="X226" s="15">
        <v>717</v>
      </c>
      <c r="Y226" s="2">
        <v>230</v>
      </c>
      <c r="Z226" s="80">
        <f t="shared" si="12"/>
        <v>0.32078103207810321</v>
      </c>
      <c r="AA226" s="6">
        <v>9383124</v>
      </c>
      <c r="AB226" s="15">
        <v>6577950</v>
      </c>
      <c r="AC226" s="23">
        <f t="shared" si="13"/>
        <v>0.70104050633882697</v>
      </c>
      <c r="AD226" s="15">
        <v>77159</v>
      </c>
      <c r="AE226" s="18">
        <v>591144</v>
      </c>
      <c r="AF226" s="8">
        <f t="shared" si="8"/>
        <v>153994255</v>
      </c>
    </row>
    <row r="227" spans="1:32" x14ac:dyDescent="0.15">
      <c r="A227" s="14">
        <v>43890</v>
      </c>
      <c r="B227" s="15">
        <v>66176193</v>
      </c>
      <c r="C227" s="15">
        <v>55441</v>
      </c>
      <c r="D227" s="15">
        <v>200834</v>
      </c>
      <c r="E227" s="15">
        <v>31126</v>
      </c>
      <c r="F227" s="15">
        <v>1514398</v>
      </c>
      <c r="G227" s="15">
        <v>638597</v>
      </c>
      <c r="H227" s="23">
        <f t="shared" si="10"/>
        <v>0.42168373175347562</v>
      </c>
      <c r="I227" s="15">
        <v>3090141</v>
      </c>
      <c r="J227" s="15">
        <v>1929016</v>
      </c>
      <c r="K227" s="15">
        <v>9201220</v>
      </c>
      <c r="L227" s="15">
        <v>459490</v>
      </c>
      <c r="M227" s="19">
        <v>4990717</v>
      </c>
      <c r="N227" s="15">
        <v>4355443</v>
      </c>
      <c r="O227" s="20">
        <f t="shared" si="9"/>
        <v>0.87270887129043784</v>
      </c>
      <c r="P227" s="21">
        <v>3234141.96</v>
      </c>
      <c r="Q227" s="15">
        <v>3038208</v>
      </c>
      <c r="R227" s="23">
        <f t="shared" si="11"/>
        <v>0.93941701928260446</v>
      </c>
      <c r="S227" s="15">
        <v>98</v>
      </c>
      <c r="T227" s="15">
        <v>7423787</v>
      </c>
      <c r="U227" s="15">
        <v>746468</v>
      </c>
      <c r="V227" s="15">
        <v>28236433</v>
      </c>
      <c r="W227" s="15">
        <v>3489045</v>
      </c>
      <c r="X227" s="15">
        <v>790</v>
      </c>
      <c r="Y227" s="2">
        <v>353</v>
      </c>
      <c r="Z227" s="80">
        <f t="shared" si="12"/>
        <v>0.44683544303797468</v>
      </c>
      <c r="AA227" s="6">
        <v>9398803</v>
      </c>
      <c r="AB227" s="15">
        <v>6681163</v>
      </c>
      <c r="AC227" s="23">
        <f t="shared" si="13"/>
        <v>0.71085254154172606</v>
      </c>
      <c r="AD227" s="15">
        <v>75692</v>
      </c>
      <c r="AE227" s="18">
        <v>441696</v>
      </c>
      <c r="AF227" s="8">
        <f t="shared" si="8"/>
        <v>136270444</v>
      </c>
    </row>
    <row r="228" spans="1:32" x14ac:dyDescent="0.15">
      <c r="A228" s="24">
        <v>43921</v>
      </c>
      <c r="B228" s="25">
        <v>81651737.864419296</v>
      </c>
      <c r="C228" s="25">
        <v>77952.924433293956</v>
      </c>
      <c r="D228" s="25">
        <v>229606.51765617894</v>
      </c>
      <c r="E228" s="25">
        <v>32061.568430320036</v>
      </c>
      <c r="F228" s="25">
        <v>1870124</v>
      </c>
      <c r="G228" s="25">
        <v>594776.94577070337</v>
      </c>
      <c r="H228" s="23">
        <f t="shared" si="10"/>
        <v>0.31804144846582544</v>
      </c>
      <c r="I228" s="25">
        <v>3397909.031914487</v>
      </c>
      <c r="J228" s="25">
        <v>2276693.9669986591</v>
      </c>
      <c r="K228" s="25">
        <v>10521424.651451921</v>
      </c>
      <c r="L228" s="25">
        <v>520339.64920307137</v>
      </c>
      <c r="M228" s="21">
        <v>5940404</v>
      </c>
      <c r="N228" s="25">
        <v>5201079.7691533286</v>
      </c>
      <c r="O228" s="26">
        <f t="shared" si="9"/>
        <v>0.87554310601658214</v>
      </c>
      <c r="P228" s="78">
        <v>3008167.08</v>
      </c>
      <c r="Q228" s="25">
        <v>2232854.8205699585</v>
      </c>
      <c r="R228" s="23">
        <f t="shared" si="11"/>
        <v>0.74226422974150708</v>
      </c>
      <c r="S228" s="25">
        <v>65.66856032511609</v>
      </c>
      <c r="T228" s="25">
        <v>8120421.8962850086</v>
      </c>
      <c r="U228" s="25">
        <v>887337.49160347471</v>
      </c>
      <c r="V228" s="25">
        <v>31458928.771631885</v>
      </c>
      <c r="W228" s="25">
        <v>4374901.3051561126</v>
      </c>
      <c r="X228" s="25">
        <v>458.99999999999994</v>
      </c>
      <c r="Y228" s="25">
        <v>184.82809954687519</v>
      </c>
      <c r="Z228" s="80">
        <f t="shared" si="12"/>
        <v>0.40267559814134035</v>
      </c>
      <c r="AA228" s="25">
        <v>16824838</v>
      </c>
      <c r="AB228" s="25">
        <v>6992677.0024421606</v>
      </c>
      <c r="AC228" s="23">
        <f t="shared" si="13"/>
        <v>0.41561630503914276</v>
      </c>
      <c r="AD228" s="25">
        <v>68181.846853346025</v>
      </c>
      <c r="AE228" s="25">
        <v>609810.8722748548</v>
      </c>
      <c r="AF228" s="27">
        <f t="shared" si="8"/>
        <v>159248947.39290792</v>
      </c>
    </row>
    <row r="229" spans="1:32" x14ac:dyDescent="0.15">
      <c r="A229" s="24">
        <v>43951</v>
      </c>
      <c r="B229" s="25">
        <v>90051667.034854144</v>
      </c>
      <c r="C229" s="25">
        <v>82507.51922393369</v>
      </c>
      <c r="D229" s="25">
        <v>297902.53943405632</v>
      </c>
      <c r="E229" s="25">
        <v>33900.511598947691</v>
      </c>
      <c r="F229" s="25">
        <v>1226935</v>
      </c>
      <c r="G229" s="25">
        <v>701550.38992515497</v>
      </c>
      <c r="H229" s="23">
        <f t="shared" si="10"/>
        <v>0.57179099946220047</v>
      </c>
      <c r="I229" s="25">
        <v>3315163.6165945767</v>
      </c>
      <c r="J229" s="25">
        <v>2383154.7379856934</v>
      </c>
      <c r="K229" s="25">
        <v>11477680.088627337</v>
      </c>
      <c r="L229" s="25">
        <v>556463.3605637853</v>
      </c>
      <c r="M229" s="21">
        <v>6390794</v>
      </c>
      <c r="N229" s="25">
        <v>5206300.4331562491</v>
      </c>
      <c r="O229" s="26">
        <f t="shared" si="9"/>
        <v>0.81465627481596947</v>
      </c>
      <c r="P229" s="78">
        <v>1500842.04</v>
      </c>
      <c r="Q229" s="25">
        <v>2646207.7156890891</v>
      </c>
      <c r="R229" s="23">
        <f t="shared" si="11"/>
        <v>1.7631487159628665</v>
      </c>
      <c r="S229" s="25">
        <v>62.886964681166653</v>
      </c>
      <c r="T229" s="25">
        <v>8372805.0976357069</v>
      </c>
      <c r="U229" s="25">
        <v>894367.78539786022</v>
      </c>
      <c r="V229" s="25">
        <v>34468024.878590018</v>
      </c>
      <c r="W229" s="25">
        <v>4366517.155079064</v>
      </c>
      <c r="X229" s="25"/>
      <c r="Y229" s="25">
        <v>186.58128798983461</v>
      </c>
      <c r="Z229" s="80"/>
      <c r="AA229" s="25">
        <v>7117929</v>
      </c>
      <c r="AB229" s="25">
        <v>7191976.2855067812</v>
      </c>
      <c r="AC229" s="23">
        <f t="shared" si="13"/>
        <v>1.0104029255569678</v>
      </c>
      <c r="AD229" s="25">
        <v>70388.971860920981</v>
      </c>
      <c r="AE229" s="25">
        <v>640041.15305839234</v>
      </c>
      <c r="AF229" s="27">
        <f t="shared" si="8"/>
        <v>172756868.74303436</v>
      </c>
    </row>
    <row r="230" spans="1:32" x14ac:dyDescent="0.15">
      <c r="A230" s="24">
        <v>43982</v>
      </c>
      <c r="B230" s="25">
        <v>99247227.71456033</v>
      </c>
      <c r="C230" s="25">
        <v>80177.962362099031</v>
      </c>
      <c r="D230" s="25">
        <v>258406.69873896125</v>
      </c>
      <c r="E230" s="25">
        <v>38060.864963792774</v>
      </c>
      <c r="F230" s="25">
        <v>842305</v>
      </c>
      <c r="G230" s="25">
        <v>663091.14369781571</v>
      </c>
      <c r="H230" s="23">
        <f t="shared" si="10"/>
        <v>0.78723401107415447</v>
      </c>
      <c r="I230" s="25">
        <v>3467184.9156351327</v>
      </c>
      <c r="J230" s="25">
        <v>2350501.6895639314</v>
      </c>
      <c r="K230" s="25">
        <v>11994780.640645837</v>
      </c>
      <c r="L230" s="25">
        <v>581576.59706539917</v>
      </c>
      <c r="M230" s="21">
        <v>4190498</v>
      </c>
      <c r="N230" s="25">
        <v>5735774.3722861055</v>
      </c>
      <c r="O230" s="26">
        <f t="shared" si="9"/>
        <v>1.3687572150818603</v>
      </c>
      <c r="P230" s="78">
        <v>2129463.96</v>
      </c>
      <c r="Q230" s="25">
        <v>2891132.6102370452</v>
      </c>
      <c r="R230" s="23">
        <f t="shared" si="11"/>
        <v>1.3576809302924504</v>
      </c>
      <c r="S230" s="25">
        <v>59.971184232649399</v>
      </c>
      <c r="T230" s="25">
        <v>8700692.2533972524</v>
      </c>
      <c r="U230" s="25">
        <v>901850.63972507196</v>
      </c>
      <c r="V230" s="25">
        <v>37345560.754139811</v>
      </c>
      <c r="W230" s="25">
        <v>4357600.4889163012</v>
      </c>
      <c r="X230" s="25">
        <v>215</v>
      </c>
      <c r="Y230" s="25">
        <v>188.44733429038752</v>
      </c>
      <c r="Z230" s="80">
        <f t="shared" si="12"/>
        <v>0.87649922925761636</v>
      </c>
      <c r="AA230" s="25">
        <v>5774614</v>
      </c>
      <c r="AB230" s="25">
        <v>7875839.1202802146</v>
      </c>
      <c r="AC230" s="23">
        <f t="shared" si="13"/>
        <v>1.3638728268729676</v>
      </c>
      <c r="AD230" s="25">
        <v>67551.606006233385</v>
      </c>
      <c r="AE230" s="25">
        <v>629231.22538104304</v>
      </c>
      <c r="AF230" s="27">
        <f t="shared" si="8"/>
        <v>187186489.7161209</v>
      </c>
    </row>
    <row r="231" spans="1:32" x14ac:dyDescent="0.15">
      <c r="A231" s="24">
        <v>44012</v>
      </c>
      <c r="B231" s="25">
        <v>91529520.064627707</v>
      </c>
      <c r="C231" s="25">
        <v>81337.600914218579</v>
      </c>
      <c r="D231" s="25">
        <v>207379.90977897725</v>
      </c>
      <c r="E231" s="25">
        <v>31792.811942156532</v>
      </c>
      <c r="F231" s="25">
        <v>1072484</v>
      </c>
      <c r="G231" s="25">
        <v>693772.30346695625</v>
      </c>
      <c r="H231" s="23">
        <f t="shared" si="10"/>
        <v>0.64688359310437848</v>
      </c>
      <c r="I231" s="25">
        <v>2929446.5994672426</v>
      </c>
      <c r="J231" s="25">
        <v>2248115.0406392538</v>
      </c>
      <c r="K231" s="25">
        <v>11079051.90623326</v>
      </c>
      <c r="L231" s="25">
        <v>509098.34480857564</v>
      </c>
      <c r="M231" s="21">
        <v>5527549</v>
      </c>
      <c r="N231" s="25">
        <v>5125275.559800664</v>
      </c>
      <c r="O231" s="26">
        <f t="shared" si="9"/>
        <v>0.92722390336126626</v>
      </c>
      <c r="P231" s="78">
        <v>3382106.0400000005</v>
      </c>
      <c r="Q231" s="25">
        <v>2559176.6300847139</v>
      </c>
      <c r="R231" s="23">
        <f t="shared" si="11"/>
        <v>0.75668136948323284</v>
      </c>
      <c r="S231" s="25">
        <v>57.273909836735619</v>
      </c>
      <c r="T231" s="25">
        <v>7736910.1770412894</v>
      </c>
      <c r="U231" s="25">
        <v>908880.93351945723</v>
      </c>
      <c r="V231" s="25">
        <v>38331810.828686647</v>
      </c>
      <c r="W231" s="25">
        <v>4349229.8606562251</v>
      </c>
      <c r="X231" s="25">
        <v>533</v>
      </c>
      <c r="Y231" s="25">
        <v>190.20052273334699</v>
      </c>
      <c r="Z231" s="80">
        <f t="shared" si="12"/>
        <v>0.35684901075674857</v>
      </c>
      <c r="AA231" s="25">
        <v>8653674</v>
      </c>
      <c r="AB231" s="25">
        <v>6971832.961306463</v>
      </c>
      <c r="AC231" s="23">
        <f t="shared" si="13"/>
        <v>0.80565005814945923</v>
      </c>
      <c r="AD231" s="25">
        <v>68552.957623795955</v>
      </c>
      <c r="AE231" s="25">
        <v>617063.42228358588</v>
      </c>
      <c r="AF231" s="27">
        <f t="shared" si="8"/>
        <v>175978495.38731378</v>
      </c>
    </row>
    <row r="232" spans="1:32" x14ac:dyDescent="0.15">
      <c r="A232" s="24">
        <v>44043</v>
      </c>
      <c r="B232" s="25">
        <v>103705430.59945919</v>
      </c>
      <c r="C232" s="25">
        <v>84600.839257935004</v>
      </c>
      <c r="D232" s="25">
        <v>263547.46905534499</v>
      </c>
      <c r="E232" s="25">
        <v>32283.817101027285</v>
      </c>
      <c r="F232" s="25">
        <v>1719383</v>
      </c>
      <c r="G232" s="25">
        <v>676691.53644786438</v>
      </c>
      <c r="H232" s="23">
        <f t="shared" si="10"/>
        <v>0.39356649242656488</v>
      </c>
      <c r="I232" s="25">
        <v>3063242.2713366472</v>
      </c>
      <c r="J232" s="25">
        <v>2250388.3632161585</v>
      </c>
      <c r="K232" s="25">
        <v>12759356.359776612</v>
      </c>
      <c r="L232" s="25">
        <v>562038.16838656191</v>
      </c>
      <c r="M232" s="21">
        <v>5319896</v>
      </c>
      <c r="N232" s="25">
        <v>5325953.0783904763</v>
      </c>
      <c r="O232" s="26">
        <f t="shared" si="9"/>
        <v>1.0011385708274139</v>
      </c>
      <c r="P232" s="78">
        <v>3500298.84</v>
      </c>
      <c r="Q232" s="25">
        <v>3003546.7089540847</v>
      </c>
      <c r="R232" s="23">
        <f t="shared" si="11"/>
        <v>0.85808293698548455</v>
      </c>
      <c r="S232" s="25">
        <v>54.447878641121953</v>
      </c>
      <c r="T232" s="25">
        <v>7935194.9515141798</v>
      </c>
      <c r="U232" s="25">
        <v>916363.78784666921</v>
      </c>
      <c r="V232" s="25">
        <v>45081770.709850185</v>
      </c>
      <c r="W232" s="25">
        <v>4340327.586749264</v>
      </c>
      <c r="X232" s="25">
        <v>565</v>
      </c>
      <c r="Y232" s="25">
        <v>192.06656903389984</v>
      </c>
      <c r="Z232" s="80">
        <f t="shared" si="12"/>
        <v>0.3399408301484953</v>
      </c>
      <c r="AA232" s="25">
        <v>7779749</v>
      </c>
      <c r="AB232" s="25">
        <v>6548343.9848048799</v>
      </c>
      <c r="AC232" s="23">
        <f t="shared" si="13"/>
        <v>0.84171661383996832</v>
      </c>
      <c r="AD232" s="25">
        <v>67059.470774466376</v>
      </c>
      <c r="AE232" s="25">
        <v>577452.08491960133</v>
      </c>
      <c r="AF232" s="27">
        <f t="shared" si="8"/>
        <v>197193838.3022888</v>
      </c>
    </row>
    <row r="233" spans="1:32" x14ac:dyDescent="0.15">
      <c r="A233" s="24">
        <v>44074</v>
      </c>
      <c r="B233" s="25">
        <v>101591927.72207931</v>
      </c>
      <c r="C233" s="25">
        <v>79132.153808519739</v>
      </c>
      <c r="D233" s="25">
        <v>253387.86533648131</v>
      </c>
      <c r="E233" s="25">
        <v>30579.425963755668</v>
      </c>
      <c r="F233" s="25">
        <v>1606619</v>
      </c>
      <c r="G233" s="25">
        <v>613567.68069150567</v>
      </c>
      <c r="H233" s="23">
        <f t="shared" si="10"/>
        <v>0.38189992816685581</v>
      </c>
      <c r="I233" s="25">
        <v>2750940.5650519119</v>
      </c>
      <c r="J233" s="25">
        <v>2012287.2015963036</v>
      </c>
      <c r="K233" s="25">
        <v>12197403.35326503</v>
      </c>
      <c r="L233" s="25">
        <v>541145.87997260666</v>
      </c>
      <c r="M233" s="21">
        <v>5185314</v>
      </c>
      <c r="N233" s="25">
        <v>5078485.7872131774</v>
      </c>
      <c r="O233" s="26">
        <f t="shared" si="9"/>
        <v>0.97939792791973201</v>
      </c>
      <c r="P233" s="78">
        <v>3331254.04</v>
      </c>
      <c r="Q233" s="25">
        <v>2848889.5144651099</v>
      </c>
      <c r="R233" s="23">
        <f t="shared" si="11"/>
        <v>0.85520031803551966</v>
      </c>
      <c r="S233" s="25">
        <v>51.7515022832103</v>
      </c>
      <c r="T233" s="25">
        <v>7383972.6241265684</v>
      </c>
      <c r="U233" s="25">
        <v>923620.36190746643</v>
      </c>
      <c r="V233" s="25">
        <v>43671733.057101436</v>
      </c>
      <c r="W233" s="25">
        <v>4331701.6034430359</v>
      </c>
      <c r="X233" s="25">
        <v>534</v>
      </c>
      <c r="Y233" s="25">
        <v>193.87618640565603</v>
      </c>
      <c r="Z233" s="80">
        <f t="shared" si="12"/>
        <v>0.36306401948624722</v>
      </c>
      <c r="AA233" s="25">
        <v>11561798</v>
      </c>
      <c r="AB233" s="25">
        <v>5468534.6456594942</v>
      </c>
      <c r="AC233" s="23">
        <f t="shared" si="13"/>
        <v>0.47298306419637276</v>
      </c>
      <c r="AD233" s="25">
        <v>67015.146881237233</v>
      </c>
      <c r="AE233" s="25">
        <v>546333.24208252283</v>
      </c>
      <c r="AF233" s="27">
        <f t="shared" si="8"/>
        <v>190390903.45833415</v>
      </c>
    </row>
    <row r="234" spans="1:32" x14ac:dyDescent="0.15">
      <c r="A234" s="14">
        <v>44104</v>
      </c>
      <c r="B234" s="15">
        <v>102922376</v>
      </c>
      <c r="C234" s="15">
        <v>81201</v>
      </c>
      <c r="D234" s="15">
        <v>271550</v>
      </c>
      <c r="E234" s="15">
        <v>31373</v>
      </c>
      <c r="F234" s="15">
        <v>1240862</v>
      </c>
      <c r="G234" s="15">
        <v>673559</v>
      </c>
      <c r="H234" s="23">
        <f t="shared" si="10"/>
        <v>0.5428153976832234</v>
      </c>
      <c r="I234" s="15">
        <v>3140887</v>
      </c>
      <c r="J234" s="15">
        <v>2151359</v>
      </c>
      <c r="K234" s="15">
        <v>12416119</v>
      </c>
      <c r="L234" s="15">
        <v>570892</v>
      </c>
      <c r="M234" s="15">
        <v>5251368</v>
      </c>
      <c r="N234" s="15">
        <v>5173803</v>
      </c>
      <c r="O234" s="20">
        <f t="shared" si="9"/>
        <v>0.98522956303957365</v>
      </c>
      <c r="P234" s="21">
        <v>2965394.04</v>
      </c>
      <c r="Q234" s="15">
        <v>3208848</v>
      </c>
      <c r="R234" s="23">
        <f t="shared" si="11"/>
        <v>1.0820983507473427</v>
      </c>
      <c r="S234" s="15">
        <v>48</v>
      </c>
      <c r="T234" s="15">
        <v>8226028</v>
      </c>
      <c r="U234" s="15">
        <v>922676</v>
      </c>
      <c r="V234" s="15">
        <v>46327436</v>
      </c>
      <c r="W234" s="15">
        <v>4554626</v>
      </c>
      <c r="X234" s="15">
        <v>595</v>
      </c>
      <c r="Y234" s="15">
        <v>191</v>
      </c>
      <c r="Z234" s="80">
        <f t="shared" si="12"/>
        <v>0.32100840336134456</v>
      </c>
      <c r="AA234" s="15">
        <v>10733989</v>
      </c>
      <c r="AB234" s="15">
        <v>7051703</v>
      </c>
      <c r="AC234" s="23">
        <f t="shared" si="13"/>
        <v>0.65695083160603207</v>
      </c>
      <c r="AD234" s="15">
        <v>71176</v>
      </c>
      <c r="AE234" s="15">
        <v>687312</v>
      </c>
      <c r="AF234" s="8">
        <f t="shared" si="8"/>
        <v>198483163</v>
      </c>
    </row>
    <row r="235" spans="1:32" x14ac:dyDescent="0.15">
      <c r="A235" s="14">
        <v>44135</v>
      </c>
      <c r="B235" s="15">
        <v>89181906</v>
      </c>
      <c r="C235" s="15">
        <v>78870</v>
      </c>
      <c r="D235" s="15">
        <v>235350</v>
      </c>
      <c r="E235" s="15">
        <v>31747</v>
      </c>
      <c r="F235" s="15">
        <v>1547150</v>
      </c>
      <c r="G235" s="15">
        <v>664350</v>
      </c>
      <c r="H235" s="23">
        <f t="shared" si="10"/>
        <v>0.429402449665514</v>
      </c>
      <c r="I235" s="15">
        <v>2953460</v>
      </c>
      <c r="J235" s="15">
        <v>1978283</v>
      </c>
      <c r="K235" s="15">
        <v>10898352</v>
      </c>
      <c r="L235" s="15">
        <v>525473</v>
      </c>
      <c r="M235" s="15">
        <v>5959968</v>
      </c>
      <c r="N235" s="15">
        <v>4792772</v>
      </c>
      <c r="O235" s="20">
        <f t="shared" si="9"/>
        <v>0.80416069348023345</v>
      </c>
      <c r="P235" s="21">
        <v>2712273</v>
      </c>
      <c r="Q235" s="15">
        <v>3013272</v>
      </c>
      <c r="R235" s="23">
        <f t="shared" si="11"/>
        <v>1.110976660535278</v>
      </c>
      <c r="S235" s="15">
        <v>69</v>
      </c>
      <c r="T235" s="15">
        <v>7639797</v>
      </c>
      <c r="U235" s="15">
        <v>850063</v>
      </c>
      <c r="V235" s="15">
        <v>39836841</v>
      </c>
      <c r="W235" s="15">
        <v>4098827</v>
      </c>
      <c r="X235" s="15">
        <v>453</v>
      </c>
      <c r="Y235" s="15">
        <v>318</v>
      </c>
      <c r="Z235" s="80">
        <f t="shared" si="12"/>
        <v>0.70198675496688745</v>
      </c>
      <c r="AA235" s="15">
        <v>9089989</v>
      </c>
      <c r="AB235" s="15">
        <v>6921674</v>
      </c>
      <c r="AC235" s="23">
        <f t="shared" si="13"/>
        <v>0.76146120748880997</v>
      </c>
      <c r="AD235" s="15">
        <v>74274</v>
      </c>
      <c r="AE235" s="15">
        <v>591744</v>
      </c>
      <c r="AF235" s="8">
        <f t="shared" si="8"/>
        <v>174367442</v>
      </c>
    </row>
    <row r="236" spans="1:32" x14ac:dyDescent="0.15">
      <c r="A236" s="14">
        <v>44165</v>
      </c>
      <c r="B236" s="15">
        <v>74516847</v>
      </c>
      <c r="C236" s="15">
        <v>71291</v>
      </c>
      <c r="D236" s="15">
        <v>176757</v>
      </c>
      <c r="E236" s="15">
        <v>29386</v>
      </c>
      <c r="F236" s="15">
        <v>1057181</v>
      </c>
      <c r="G236" s="15">
        <v>608614</v>
      </c>
      <c r="H236" s="23">
        <f t="shared" si="10"/>
        <v>0.57569517424168615</v>
      </c>
      <c r="I236" s="15">
        <v>2755083</v>
      </c>
      <c r="J236" s="15">
        <v>1824554</v>
      </c>
      <c r="K236" s="15">
        <v>9487321</v>
      </c>
      <c r="L236" s="15">
        <v>451918</v>
      </c>
      <c r="M236" s="15">
        <v>5611536</v>
      </c>
      <c r="N236" s="15">
        <v>4343439</v>
      </c>
      <c r="O236" s="20">
        <f t="shared" si="9"/>
        <v>0.77401962671183078</v>
      </c>
      <c r="P236" s="21">
        <v>3139728</v>
      </c>
      <c r="Q236" s="15">
        <v>2495064</v>
      </c>
      <c r="R236" s="23">
        <f t="shared" si="11"/>
        <v>0.79467520753390097</v>
      </c>
      <c r="S236" s="15">
        <v>43</v>
      </c>
      <c r="T236" s="15">
        <v>6933152</v>
      </c>
      <c r="U236" s="15">
        <v>772075</v>
      </c>
      <c r="V236" s="15">
        <v>32649285</v>
      </c>
      <c r="W236" s="15">
        <v>3658617</v>
      </c>
      <c r="X236" s="15">
        <v>237</v>
      </c>
      <c r="Y236" s="15">
        <v>128</v>
      </c>
      <c r="Z236" s="80">
        <f t="shared" si="12"/>
        <v>0.54008438818565396</v>
      </c>
      <c r="AA236" s="15">
        <v>10113976</v>
      </c>
      <c r="AB236" s="15">
        <v>6357491</v>
      </c>
      <c r="AC236" s="23">
        <f t="shared" si="13"/>
        <v>0.62858474253844387</v>
      </c>
      <c r="AD236" s="15">
        <v>62960</v>
      </c>
      <c r="AE236" s="15">
        <v>501084</v>
      </c>
      <c r="AF236" s="8">
        <f t="shared" si="8"/>
        <v>147695109</v>
      </c>
    </row>
    <row r="237" spans="1:32" x14ac:dyDescent="0.15">
      <c r="A237" s="14">
        <v>44196</v>
      </c>
      <c r="B237" s="15">
        <v>66305515</v>
      </c>
      <c r="C237" s="15">
        <v>66491</v>
      </c>
      <c r="D237" s="15">
        <v>166422</v>
      </c>
      <c r="E237" s="15">
        <v>23166</v>
      </c>
      <c r="F237" s="15">
        <v>1481570</v>
      </c>
      <c r="G237" s="15">
        <v>559787</v>
      </c>
      <c r="H237" s="23">
        <f t="shared" si="10"/>
        <v>0.37783364943944597</v>
      </c>
      <c r="I237" s="15">
        <v>2455199</v>
      </c>
      <c r="J237" s="15">
        <v>1704935</v>
      </c>
      <c r="K237" s="15">
        <v>7988566</v>
      </c>
      <c r="L237" s="15">
        <v>399416</v>
      </c>
      <c r="M237" s="15">
        <v>6141121</v>
      </c>
      <c r="N237" s="15">
        <v>3979743</v>
      </c>
      <c r="O237" s="20">
        <f t="shared" si="9"/>
        <v>0.6480482960684214</v>
      </c>
      <c r="P237" s="21">
        <v>1842692.0399999998</v>
      </c>
      <c r="Q237" s="15">
        <v>2039904</v>
      </c>
      <c r="R237" s="23">
        <f t="shared" si="11"/>
        <v>1.1070238302000805</v>
      </c>
      <c r="S237" s="15">
        <v>127</v>
      </c>
      <c r="T237" s="15">
        <v>6393905</v>
      </c>
      <c r="U237" s="15">
        <v>683757</v>
      </c>
      <c r="V237" s="15">
        <v>27885628</v>
      </c>
      <c r="W237" s="15">
        <v>3312441</v>
      </c>
      <c r="X237" s="15">
        <v>82</v>
      </c>
      <c r="Y237" s="15">
        <v>68</v>
      </c>
      <c r="Z237" s="80">
        <f t="shared" si="12"/>
        <v>0.82926829268292679</v>
      </c>
      <c r="AA237" s="15">
        <v>11307483</v>
      </c>
      <c r="AB237" s="15">
        <v>5638885</v>
      </c>
      <c r="AC237" s="23">
        <f t="shared" si="13"/>
        <v>0.49868613554404634</v>
      </c>
      <c r="AD237" s="15">
        <v>60705</v>
      </c>
      <c r="AE237" s="15">
        <v>404964</v>
      </c>
      <c r="AF237" s="8">
        <f t="shared" si="8"/>
        <v>130069624</v>
      </c>
    </row>
    <row r="238" spans="1:32" x14ac:dyDescent="0.15">
      <c r="A238" s="14">
        <v>44227</v>
      </c>
      <c r="B238" s="19">
        <v>84715626</v>
      </c>
      <c r="C238" s="19">
        <v>87543</v>
      </c>
      <c r="D238" s="19">
        <v>198842</v>
      </c>
      <c r="E238" s="19">
        <v>32615</v>
      </c>
      <c r="F238" s="19">
        <v>1099270</v>
      </c>
      <c r="G238" s="19">
        <v>664032</v>
      </c>
      <c r="H238" s="23">
        <f t="shared" si="10"/>
        <v>0.60406633493136352</v>
      </c>
      <c r="I238" s="19">
        <v>3176213</v>
      </c>
      <c r="J238" s="19">
        <v>2278107</v>
      </c>
      <c r="K238" s="19">
        <v>10635078</v>
      </c>
      <c r="L238" s="19">
        <v>519821</v>
      </c>
      <c r="M238" s="15">
        <v>5695979</v>
      </c>
      <c r="N238" s="19">
        <v>5041161</v>
      </c>
      <c r="O238" s="20">
        <f t="shared" si="9"/>
        <v>0.88503855087948879</v>
      </c>
      <c r="P238" s="21">
        <v>803305.99999999953</v>
      </c>
      <c r="Q238" s="19">
        <v>1352652</v>
      </c>
      <c r="R238" s="23">
        <f t="shared" si="11"/>
        <v>1.6838564631659676</v>
      </c>
      <c r="S238" s="19">
        <v>48</v>
      </c>
      <c r="T238" s="19">
        <v>7767800</v>
      </c>
      <c r="U238" s="19">
        <v>916198</v>
      </c>
      <c r="V238" s="19">
        <v>33019050</v>
      </c>
      <c r="W238" s="19">
        <v>4353608</v>
      </c>
      <c r="X238" s="19">
        <v>70</v>
      </c>
      <c r="Y238" s="19">
        <v>53</v>
      </c>
      <c r="Z238" s="80">
        <f t="shared" si="12"/>
        <v>0.75714285714285712</v>
      </c>
      <c r="AA238" s="21">
        <v>9378546</v>
      </c>
      <c r="AB238" s="19">
        <v>6651260</v>
      </c>
      <c r="AC238" s="23">
        <f t="shared" si="13"/>
        <v>0.70919948571985469</v>
      </c>
      <c r="AD238" s="19">
        <v>68084</v>
      </c>
      <c r="AE238" s="21">
        <v>436116</v>
      </c>
      <c r="AF238" s="8">
        <f t="shared" si="8"/>
        <v>161913907</v>
      </c>
    </row>
    <row r="239" spans="1:32" x14ac:dyDescent="0.15">
      <c r="A239" s="14">
        <v>44255</v>
      </c>
      <c r="B239" s="19">
        <v>63054154</v>
      </c>
      <c r="C239" s="19">
        <v>63084</v>
      </c>
      <c r="D239" s="19">
        <v>151014</v>
      </c>
      <c r="E239" s="19">
        <v>20543</v>
      </c>
      <c r="F239" s="19">
        <v>1045345</v>
      </c>
      <c r="G239" s="19">
        <v>488677</v>
      </c>
      <c r="H239" s="23">
        <f t="shared" si="10"/>
        <v>0.46747915759868752</v>
      </c>
      <c r="I239" s="19">
        <v>2441931</v>
      </c>
      <c r="J239" s="19">
        <v>1704658</v>
      </c>
      <c r="K239" s="19">
        <v>7685606</v>
      </c>
      <c r="L239" s="19">
        <v>388460</v>
      </c>
      <c r="M239" s="15">
        <v>5166179</v>
      </c>
      <c r="N239" s="19">
        <v>3899396</v>
      </c>
      <c r="O239" s="20">
        <f t="shared" si="9"/>
        <v>0.75479304917618995</v>
      </c>
      <c r="P239" s="21">
        <v>1942313.9999999986</v>
      </c>
      <c r="Q239" s="19">
        <v>860280</v>
      </c>
      <c r="R239" s="23">
        <f t="shared" si="11"/>
        <v>0.4429149972661478</v>
      </c>
      <c r="S239" s="19">
        <v>99</v>
      </c>
      <c r="T239" s="19">
        <v>6140385</v>
      </c>
      <c r="U239" s="19">
        <v>704779</v>
      </c>
      <c r="V239" s="19">
        <v>25456385</v>
      </c>
      <c r="W239" s="19">
        <v>3329725</v>
      </c>
      <c r="X239" s="19">
        <v>178</v>
      </c>
      <c r="Y239" s="19">
        <v>0</v>
      </c>
      <c r="Z239" s="80">
        <f t="shared" si="12"/>
        <v>0</v>
      </c>
      <c r="AA239" s="21">
        <v>9195630</v>
      </c>
      <c r="AB239" s="19">
        <v>5490728</v>
      </c>
      <c r="AC239" s="23">
        <f t="shared" si="13"/>
        <v>0.59710188426459088</v>
      </c>
      <c r="AD239" s="19">
        <v>57217</v>
      </c>
      <c r="AE239" s="21">
        <v>253776</v>
      </c>
      <c r="AF239" s="8">
        <f t="shared" si="8"/>
        <v>122190897</v>
      </c>
    </row>
    <row r="240" spans="1:32" x14ac:dyDescent="0.15">
      <c r="A240" s="14">
        <v>44286</v>
      </c>
      <c r="B240" s="19">
        <v>98391399</v>
      </c>
      <c r="C240" s="19">
        <v>122484</v>
      </c>
      <c r="D240" s="19">
        <v>234713</v>
      </c>
      <c r="E240" s="19">
        <v>37669</v>
      </c>
      <c r="F240" s="19">
        <v>1753330</v>
      </c>
      <c r="G240" s="19">
        <v>790694</v>
      </c>
      <c r="H240" s="23">
        <f t="shared" si="10"/>
        <v>0.45096701704756093</v>
      </c>
      <c r="I240" s="19">
        <v>3707147</v>
      </c>
      <c r="J240" s="19">
        <v>2636214</v>
      </c>
      <c r="K240" s="19">
        <v>11864441</v>
      </c>
      <c r="L240" s="19">
        <v>597365</v>
      </c>
      <c r="M240" s="15">
        <v>4982745</v>
      </c>
      <c r="N240" s="19">
        <v>6125731</v>
      </c>
      <c r="O240" s="20">
        <f t="shared" si="9"/>
        <v>1.229388820820652</v>
      </c>
      <c r="P240" s="21">
        <v>2486492.0000000042</v>
      </c>
      <c r="Q240" s="19">
        <v>2673900</v>
      </c>
      <c r="R240" s="23">
        <f t="shared" si="11"/>
        <v>1.0753704415698886</v>
      </c>
      <c r="S240" s="19">
        <v>60</v>
      </c>
      <c r="T240" s="19">
        <v>9602327</v>
      </c>
      <c r="U240" s="19">
        <v>1078782</v>
      </c>
      <c r="V240" s="19">
        <v>40236272</v>
      </c>
      <c r="W240" s="19">
        <v>5079393</v>
      </c>
      <c r="X240" s="19">
        <v>282</v>
      </c>
      <c r="Y240" s="19">
        <v>58</v>
      </c>
      <c r="Z240" s="80">
        <f t="shared" si="12"/>
        <v>0.20567375886524822</v>
      </c>
      <c r="AA240" s="21">
        <v>10834810</v>
      </c>
      <c r="AB240" s="19">
        <v>8810358</v>
      </c>
      <c r="AC240" s="23">
        <f t="shared" si="13"/>
        <v>0.81315297637891204</v>
      </c>
      <c r="AD240" s="19">
        <v>68917</v>
      </c>
      <c r="AE240" s="21">
        <v>622932</v>
      </c>
      <c r="AF240" s="8">
        <f t="shared" si="8"/>
        <v>192680856</v>
      </c>
    </row>
    <row r="241" spans="1:32" x14ac:dyDescent="0.15">
      <c r="A241" s="14">
        <v>44316</v>
      </c>
      <c r="B241" s="19">
        <v>96263230</v>
      </c>
      <c r="C241" s="19">
        <v>100527</v>
      </c>
      <c r="D241" s="19">
        <v>247852</v>
      </c>
      <c r="E241" s="19">
        <v>33149</v>
      </c>
      <c r="F241" s="19">
        <v>1562133</v>
      </c>
      <c r="G241" s="19">
        <v>646511</v>
      </c>
      <c r="H241" s="23">
        <f t="shared" si="10"/>
        <v>0.41386424843467234</v>
      </c>
      <c r="I241" s="19">
        <v>3477879</v>
      </c>
      <c r="J241" s="19">
        <v>2554169</v>
      </c>
      <c r="K241" s="19">
        <v>11494353</v>
      </c>
      <c r="L241" s="19">
        <v>545580</v>
      </c>
      <c r="M241" s="15">
        <v>5339207</v>
      </c>
      <c r="N241" s="19">
        <v>5588714</v>
      </c>
      <c r="O241" s="20">
        <f t="shared" si="9"/>
        <v>1.0467310969587806</v>
      </c>
      <c r="P241" s="21">
        <v>2132352.0000000084</v>
      </c>
      <c r="Q241" s="19">
        <v>2458164</v>
      </c>
      <c r="R241" s="23">
        <f t="shared" si="11"/>
        <v>1.1527946605438457</v>
      </c>
      <c r="S241" s="19">
        <v>59</v>
      </c>
      <c r="T241" s="19">
        <v>8919415</v>
      </c>
      <c r="U241" s="19">
        <v>1025179</v>
      </c>
      <c r="V241" s="19">
        <v>39809774</v>
      </c>
      <c r="W241" s="19">
        <v>4788320</v>
      </c>
      <c r="X241" s="19">
        <v>164</v>
      </c>
      <c r="Y241" s="19">
        <v>12</v>
      </c>
      <c r="Z241" s="80">
        <f t="shared" si="12"/>
        <v>7.3170731707317069E-2</v>
      </c>
      <c r="AA241" s="21">
        <v>9781878</v>
      </c>
      <c r="AB241" s="19">
        <v>8191503</v>
      </c>
      <c r="AC241" s="23">
        <f t="shared" si="13"/>
        <v>0.83741618940657403</v>
      </c>
      <c r="AD241" s="19">
        <v>72900</v>
      </c>
      <c r="AE241" s="21">
        <v>520464</v>
      </c>
      <c r="AF241" s="8">
        <f t="shared" si="8"/>
        <v>186737754</v>
      </c>
    </row>
    <row r="242" spans="1:32" x14ac:dyDescent="0.15">
      <c r="A242" s="14">
        <v>44347</v>
      </c>
      <c r="B242" s="19">
        <v>98807884</v>
      </c>
      <c r="C242" s="19">
        <v>93340</v>
      </c>
      <c r="D242" s="19">
        <v>236864</v>
      </c>
      <c r="E242" s="19">
        <v>31632</v>
      </c>
      <c r="F242" s="19">
        <v>1564966</v>
      </c>
      <c r="G242" s="19">
        <v>845251</v>
      </c>
      <c r="H242" s="23">
        <f t="shared" si="10"/>
        <v>0.54010821960349298</v>
      </c>
      <c r="I242" s="19">
        <v>3411001</v>
      </c>
      <c r="J242" s="19">
        <v>2548681</v>
      </c>
      <c r="K242" s="19">
        <v>11073599</v>
      </c>
      <c r="L242" s="19">
        <v>499694</v>
      </c>
      <c r="M242" s="15">
        <v>4861281</v>
      </c>
      <c r="N242" s="19">
        <v>5331865</v>
      </c>
      <c r="O242" s="20">
        <f t="shared" si="9"/>
        <v>1.0968024683205928</v>
      </c>
      <c r="P242" s="21">
        <v>1627771.0000000081</v>
      </c>
      <c r="Q242" s="19">
        <v>1815288</v>
      </c>
      <c r="R242" s="23">
        <f t="shared" si="11"/>
        <v>1.1151986366632598</v>
      </c>
      <c r="S242" s="19">
        <v>38</v>
      </c>
      <c r="T242" s="19">
        <v>8898631</v>
      </c>
      <c r="U242" s="19">
        <v>981191</v>
      </c>
      <c r="V242" s="19">
        <v>40948452</v>
      </c>
      <c r="W242" s="19">
        <v>4753684</v>
      </c>
      <c r="X242" s="19">
        <v>106</v>
      </c>
      <c r="Y242" s="19">
        <v>94</v>
      </c>
      <c r="Z242" s="80">
        <f t="shared" si="12"/>
        <v>0.8867924528301887</v>
      </c>
      <c r="AA242" s="21">
        <v>9025721</v>
      </c>
      <c r="AB242" s="19">
        <v>8129581</v>
      </c>
      <c r="AC242" s="23">
        <f t="shared" si="13"/>
        <v>0.9007126411286146</v>
      </c>
      <c r="AD242" s="19">
        <v>60881</v>
      </c>
      <c r="AE242" s="21">
        <v>475740</v>
      </c>
      <c r="AF242" s="8">
        <f t="shared" si="8"/>
        <v>188943391</v>
      </c>
    </row>
    <row r="243" spans="1:32" x14ac:dyDescent="0.15">
      <c r="A243" s="14">
        <v>44377</v>
      </c>
      <c r="B243" s="19">
        <v>103235701</v>
      </c>
      <c r="C243" s="19">
        <v>83086</v>
      </c>
      <c r="D243" s="19">
        <v>236053</v>
      </c>
      <c r="E243" s="19">
        <v>29632</v>
      </c>
      <c r="F243" s="19">
        <v>1684270</v>
      </c>
      <c r="G243" s="19">
        <v>773555</v>
      </c>
      <c r="H243" s="23">
        <f t="shared" si="10"/>
        <v>0.45928206285215556</v>
      </c>
      <c r="I243" s="19">
        <v>3374809</v>
      </c>
      <c r="J243" s="19">
        <v>2491085</v>
      </c>
      <c r="K243" s="19">
        <v>11474765</v>
      </c>
      <c r="L243" s="19">
        <v>516291</v>
      </c>
      <c r="M243" s="15">
        <v>4865202</v>
      </c>
      <c r="N243" s="19">
        <v>5038563</v>
      </c>
      <c r="O243" s="20">
        <f t="shared" si="9"/>
        <v>1.035632847310348</v>
      </c>
      <c r="P243" s="21">
        <v>2907626.9999999879</v>
      </c>
      <c r="Q243" s="19">
        <v>1966368</v>
      </c>
      <c r="R243" s="23">
        <f t="shared" si="11"/>
        <v>0.67627931643226868</v>
      </c>
      <c r="S243" s="19">
        <v>12</v>
      </c>
      <c r="T243" s="19">
        <v>8699288</v>
      </c>
      <c r="U243" s="19">
        <v>958937</v>
      </c>
      <c r="V243" s="19">
        <v>44362790</v>
      </c>
      <c r="W243" s="19">
        <v>4732878</v>
      </c>
      <c r="X243" s="19">
        <v>312</v>
      </c>
      <c r="Y243" s="19">
        <v>66</v>
      </c>
      <c r="Z243" s="80">
        <f t="shared" si="12"/>
        <v>0.21153846153846154</v>
      </c>
      <c r="AA243" s="21">
        <v>11037488</v>
      </c>
      <c r="AB243" s="19">
        <v>8143548</v>
      </c>
      <c r="AC243" s="23">
        <f t="shared" si="13"/>
        <v>0.7378080954652001</v>
      </c>
      <c r="AD243" s="19">
        <v>57521</v>
      </c>
      <c r="AE243" s="21">
        <v>586500</v>
      </c>
      <c r="AF243" s="8">
        <f t="shared" si="8"/>
        <v>196761448</v>
      </c>
    </row>
    <row r="244" spans="1:32" x14ac:dyDescent="0.15">
      <c r="A244" s="14">
        <v>44408</v>
      </c>
      <c r="B244" s="19">
        <v>114673264</v>
      </c>
      <c r="C244" s="19">
        <v>91964</v>
      </c>
      <c r="D244" s="19">
        <v>265608</v>
      </c>
      <c r="E244" s="19">
        <v>32290</v>
      </c>
      <c r="F244" s="19">
        <v>1835046</v>
      </c>
      <c r="G244" s="19">
        <v>789611</v>
      </c>
      <c r="H244" s="23">
        <f t="shared" si="10"/>
        <v>0.43029493538581592</v>
      </c>
      <c r="I244" s="19">
        <v>3335575</v>
      </c>
      <c r="J244" s="19">
        <v>2531211</v>
      </c>
      <c r="K244" s="19">
        <v>12973673</v>
      </c>
      <c r="L244" s="19">
        <v>557902</v>
      </c>
      <c r="M244" s="15">
        <v>4683460</v>
      </c>
      <c r="N244" s="19">
        <v>4905905</v>
      </c>
      <c r="O244" s="20">
        <f t="shared" si="9"/>
        <v>1.0474958684391453</v>
      </c>
      <c r="P244" s="21">
        <v>3585703.0000000084</v>
      </c>
      <c r="Q244" s="19">
        <v>3130416</v>
      </c>
      <c r="R244" s="23">
        <f t="shared" si="11"/>
        <v>0.87302713024475054</v>
      </c>
      <c r="S244" s="19">
        <v>36</v>
      </c>
      <c r="T244" s="19">
        <v>8713709</v>
      </c>
      <c r="U244" s="19">
        <v>1016466</v>
      </c>
      <c r="V244" s="19">
        <v>54565652</v>
      </c>
      <c r="W244" s="19">
        <v>5086111</v>
      </c>
      <c r="X244" s="19">
        <v>384</v>
      </c>
      <c r="Y244" s="19">
        <v>82</v>
      </c>
      <c r="Z244" s="80">
        <f t="shared" si="12"/>
        <v>0.21354166666666666</v>
      </c>
      <c r="AA244" s="21">
        <v>8926685</v>
      </c>
      <c r="AB244" s="19">
        <v>8160776</v>
      </c>
      <c r="AC244" s="23">
        <f t="shared" si="13"/>
        <v>0.91420006418956201</v>
      </c>
      <c r="AD244" s="19">
        <v>56822</v>
      </c>
      <c r="AE244" s="21">
        <v>599940</v>
      </c>
      <c r="AF244" s="8">
        <f t="shared" si="8"/>
        <v>221487013</v>
      </c>
    </row>
    <row r="245" spans="1:32" x14ac:dyDescent="0.15">
      <c r="A245" s="14">
        <v>44439</v>
      </c>
      <c r="B245" s="19">
        <v>109228173</v>
      </c>
      <c r="C245" s="19">
        <v>81178</v>
      </c>
      <c r="D245" s="19">
        <v>246234</v>
      </c>
      <c r="E245" s="19">
        <v>31531</v>
      </c>
      <c r="F245" s="19">
        <v>1473483</v>
      </c>
      <c r="G245" s="19">
        <v>749847</v>
      </c>
      <c r="H245" s="23">
        <f t="shared" si="10"/>
        <v>0.50889423223749441</v>
      </c>
      <c r="I245" s="19">
        <v>3140755</v>
      </c>
      <c r="J245" s="19">
        <v>2359456</v>
      </c>
      <c r="K245" s="19">
        <v>12331032</v>
      </c>
      <c r="L245" s="19">
        <v>526879</v>
      </c>
      <c r="M245" s="15">
        <v>4537073</v>
      </c>
      <c r="N245" s="19">
        <v>4548471</v>
      </c>
      <c r="O245" s="20">
        <f t="shared" si="9"/>
        <v>1.0025121923319285</v>
      </c>
      <c r="P245" s="21">
        <v>2890481.0000000042</v>
      </c>
      <c r="Q245" s="19">
        <v>2849208</v>
      </c>
      <c r="R245" s="23">
        <f t="shared" si="11"/>
        <v>0.98572106165029139</v>
      </c>
      <c r="S245" s="19">
        <v>139</v>
      </c>
      <c r="T245" s="19">
        <v>8261882</v>
      </c>
      <c r="U245" s="19">
        <v>972343</v>
      </c>
      <c r="V245" s="19">
        <v>54194900</v>
      </c>
      <c r="W245" s="19">
        <v>4880426</v>
      </c>
      <c r="X245" s="19">
        <v>329</v>
      </c>
      <c r="Y245" s="19">
        <v>60</v>
      </c>
      <c r="Z245" s="80">
        <f t="shared" si="12"/>
        <v>0.18237082066869301</v>
      </c>
      <c r="AA245" s="21">
        <v>11585935</v>
      </c>
      <c r="AB245" s="19">
        <v>7350865</v>
      </c>
      <c r="AC245" s="23">
        <f t="shared" si="13"/>
        <v>0.63446454688378628</v>
      </c>
      <c r="AD245" s="19">
        <v>54020</v>
      </c>
      <c r="AE245" s="21">
        <v>494232</v>
      </c>
      <c r="AF245" s="8">
        <f t="shared" si="8"/>
        <v>212301631</v>
      </c>
    </row>
    <row r="246" spans="1:32" x14ac:dyDescent="0.15">
      <c r="A246" s="14">
        <v>44469</v>
      </c>
      <c r="B246" s="19">
        <v>93254885</v>
      </c>
      <c r="C246" s="19">
        <v>73320</v>
      </c>
      <c r="D246" s="19">
        <v>182958</v>
      </c>
      <c r="E246" s="19">
        <v>26185</v>
      </c>
      <c r="F246" s="19">
        <v>2084532</v>
      </c>
      <c r="G246" s="19">
        <v>729666</v>
      </c>
      <c r="H246" s="23">
        <f t="shared" si="10"/>
        <v>0.35003828197408338</v>
      </c>
      <c r="I246" s="19">
        <v>2864857</v>
      </c>
      <c r="J246" s="19">
        <v>2123121</v>
      </c>
      <c r="K246" s="19">
        <v>10672622</v>
      </c>
      <c r="L246" s="19">
        <v>476633</v>
      </c>
      <c r="M246" s="19">
        <v>4598885</v>
      </c>
      <c r="N246" s="19">
        <v>4064633</v>
      </c>
      <c r="O246" s="20">
        <f t="shared" si="9"/>
        <v>0.88383010229653491</v>
      </c>
      <c r="P246" s="21">
        <v>2689527.9999999958</v>
      </c>
      <c r="Q246" s="19">
        <v>3352320</v>
      </c>
      <c r="R246" s="23">
        <f t="shared" si="11"/>
        <v>1.2464343185867577</v>
      </c>
      <c r="S246" s="19">
        <v>24</v>
      </c>
      <c r="T246" s="19">
        <v>7529360</v>
      </c>
      <c r="U246" s="19">
        <v>851526</v>
      </c>
      <c r="V246" s="19">
        <v>45287830</v>
      </c>
      <c r="W246" s="19">
        <v>4267008</v>
      </c>
      <c r="X246" s="19">
        <v>275</v>
      </c>
      <c r="Y246" s="19">
        <v>89</v>
      </c>
      <c r="Z246" s="80">
        <f t="shared" si="12"/>
        <v>0.32363636363636361</v>
      </c>
      <c r="AA246" s="21">
        <v>11709236</v>
      </c>
      <c r="AB246" s="19">
        <v>6765382</v>
      </c>
      <c r="AC246" s="23">
        <f t="shared" si="13"/>
        <v>0.57778167593513363</v>
      </c>
      <c r="AD246" s="19">
        <v>50445</v>
      </c>
      <c r="AE246" s="21">
        <v>606756</v>
      </c>
      <c r="AF246" s="8">
        <f t="shared" si="8"/>
        <v>183179620</v>
      </c>
    </row>
    <row r="247" spans="1:32" x14ac:dyDescent="0.15">
      <c r="A247" s="14">
        <v>44500</v>
      </c>
      <c r="B247" s="19">
        <v>99532010</v>
      </c>
      <c r="C247" s="19">
        <v>85557</v>
      </c>
      <c r="D247" s="19">
        <v>204107</v>
      </c>
      <c r="E247" s="19">
        <v>39141</v>
      </c>
      <c r="F247" s="19">
        <v>2570748</v>
      </c>
      <c r="G247" s="19">
        <v>802782</v>
      </c>
      <c r="H247" s="23">
        <f t="shared" si="10"/>
        <v>0.31227564895509013</v>
      </c>
      <c r="I247" s="19">
        <v>3343570</v>
      </c>
      <c r="J247" s="19">
        <v>2438013</v>
      </c>
      <c r="K247" s="19">
        <v>11391147</v>
      </c>
      <c r="L247" s="19">
        <v>516050</v>
      </c>
      <c r="M247" s="19">
        <v>5290864</v>
      </c>
      <c r="N247" s="19">
        <v>4578162</v>
      </c>
      <c r="O247" s="20">
        <f t="shared" si="9"/>
        <v>0.86529572485703654</v>
      </c>
      <c r="P247" s="21">
        <v>2462317.0000000084</v>
      </c>
      <c r="Q247" s="19">
        <v>2806356</v>
      </c>
      <c r="R247" s="23">
        <f t="shared" si="11"/>
        <v>1.1397216524111196</v>
      </c>
      <c r="S247" s="19">
        <v>93</v>
      </c>
      <c r="T247" s="19">
        <v>8406433</v>
      </c>
      <c r="U247" s="19">
        <v>936811</v>
      </c>
      <c r="V247" s="19">
        <v>46443190</v>
      </c>
      <c r="W247" s="19">
        <v>4691522</v>
      </c>
      <c r="X247" s="19">
        <v>229</v>
      </c>
      <c r="Y247" s="19">
        <v>200</v>
      </c>
      <c r="Z247" s="80">
        <f t="shared" si="12"/>
        <v>0.8733624454148472</v>
      </c>
      <c r="AA247" s="21">
        <v>12591565</v>
      </c>
      <c r="AB247" s="19">
        <v>8122348</v>
      </c>
      <c r="AC247" s="23">
        <f t="shared" si="13"/>
        <v>0.64506262724292018</v>
      </c>
      <c r="AD247" s="19">
        <v>50763</v>
      </c>
      <c r="AE247" s="21">
        <v>494436</v>
      </c>
      <c r="AF247" s="8">
        <f t="shared" si="8"/>
        <v>194882691</v>
      </c>
    </row>
    <row r="248" spans="1:32" x14ac:dyDescent="0.15">
      <c r="A248" s="14">
        <v>44530</v>
      </c>
      <c r="B248" s="19">
        <v>79073018</v>
      </c>
      <c r="C248" s="19">
        <v>70606</v>
      </c>
      <c r="D248" s="19">
        <v>155316</v>
      </c>
      <c r="E248" s="19">
        <v>31913</v>
      </c>
      <c r="F248" s="19">
        <v>2451384</v>
      </c>
      <c r="G248" s="19">
        <v>683789</v>
      </c>
      <c r="H248" s="23">
        <f t="shared" si="10"/>
        <v>0.27893997839587759</v>
      </c>
      <c r="I248" s="19">
        <v>2870332</v>
      </c>
      <c r="J248" s="19">
        <v>2078579</v>
      </c>
      <c r="K248" s="19">
        <v>9218352</v>
      </c>
      <c r="L248" s="19">
        <v>430307</v>
      </c>
      <c r="M248" s="19">
        <v>4949224</v>
      </c>
      <c r="N248" s="19">
        <v>3860215</v>
      </c>
      <c r="O248" s="20">
        <f t="shared" si="9"/>
        <v>0.77996368723662535</v>
      </c>
      <c r="P248" s="21">
        <v>2202705.9999999958</v>
      </c>
      <c r="Q248" s="19">
        <v>2273328</v>
      </c>
      <c r="R248" s="23">
        <f t="shared" si="11"/>
        <v>1.0320614734785325</v>
      </c>
      <c r="S248" s="19">
        <v>41</v>
      </c>
      <c r="T248" s="19">
        <v>7152846</v>
      </c>
      <c r="U248" s="19">
        <v>797456</v>
      </c>
      <c r="V248" s="19">
        <v>36196038</v>
      </c>
      <c r="W248" s="19">
        <v>3882753</v>
      </c>
      <c r="X248" s="19">
        <v>302</v>
      </c>
      <c r="Y248" s="19">
        <v>83</v>
      </c>
      <c r="Z248" s="80">
        <f t="shared" si="12"/>
        <v>0.27483443708609273</v>
      </c>
      <c r="AA248" s="21">
        <v>10375504</v>
      </c>
      <c r="AB248" s="19">
        <v>7110511</v>
      </c>
      <c r="AC248" s="23">
        <f t="shared" si="13"/>
        <v>0.68531716627934414</v>
      </c>
      <c r="AD248" s="19">
        <v>48522</v>
      </c>
      <c r="AE248" s="21">
        <v>386340</v>
      </c>
      <c r="AF248" s="8">
        <f t="shared" si="8"/>
        <v>156320345</v>
      </c>
    </row>
    <row r="249" spans="1:32" x14ac:dyDescent="0.15">
      <c r="A249" s="14">
        <v>44561</v>
      </c>
      <c r="B249" s="19">
        <v>58225287</v>
      </c>
      <c r="C249" s="19">
        <v>55838</v>
      </c>
      <c r="D249" s="19">
        <v>125436.99999999999</v>
      </c>
      <c r="E249" s="19">
        <v>23621</v>
      </c>
      <c r="F249" s="19">
        <v>1098533</v>
      </c>
      <c r="G249" s="19">
        <v>645861</v>
      </c>
      <c r="H249" s="23">
        <f t="shared" si="10"/>
        <v>0.58793044906252245</v>
      </c>
      <c r="I249" s="19">
        <v>2284091.9999999995</v>
      </c>
      <c r="J249" s="19">
        <v>1637356.9999999995</v>
      </c>
      <c r="K249" s="19">
        <v>7080406.9999999981</v>
      </c>
      <c r="L249" s="19">
        <v>328827.99999999994</v>
      </c>
      <c r="M249" s="19">
        <v>5228444</v>
      </c>
      <c r="N249" s="19">
        <v>2917394</v>
      </c>
      <c r="O249" s="20">
        <f t="shared" si="9"/>
        <v>0.55798512903647812</v>
      </c>
      <c r="P249" s="21">
        <v>2448453</v>
      </c>
      <c r="Q249" s="19">
        <v>2002296</v>
      </c>
      <c r="R249" s="23">
        <f t="shared" si="11"/>
        <v>0.81778004315377917</v>
      </c>
      <c r="S249" s="19">
        <v>56</v>
      </c>
      <c r="T249" s="19">
        <v>5616948</v>
      </c>
      <c r="U249" s="19">
        <v>586832</v>
      </c>
      <c r="V249" s="19">
        <v>25991651.999999985</v>
      </c>
      <c r="W249" s="19">
        <v>2931369</v>
      </c>
      <c r="X249" s="19">
        <v>258</v>
      </c>
      <c r="Y249" s="19">
        <v>153</v>
      </c>
      <c r="Z249" s="80">
        <f t="shared" si="12"/>
        <v>0.59302325581395354</v>
      </c>
      <c r="AA249" s="21">
        <v>10357778</v>
      </c>
      <c r="AB249" s="19">
        <v>5477428</v>
      </c>
      <c r="AC249" s="23">
        <f t="shared" si="13"/>
        <v>0.52882268764594109</v>
      </c>
      <c r="AD249" s="19">
        <v>43282.999999999993</v>
      </c>
      <c r="AE249" s="21">
        <v>328956</v>
      </c>
      <c r="AF249" s="8">
        <f t="shared" si="8"/>
        <v>116303094.99999999</v>
      </c>
    </row>
    <row r="250" spans="1:32" x14ac:dyDescent="0.15">
      <c r="A250" s="14">
        <v>44592</v>
      </c>
      <c r="B250" s="19">
        <v>79109748</v>
      </c>
      <c r="C250" s="19">
        <v>77703</v>
      </c>
      <c r="D250" s="19">
        <v>143096</v>
      </c>
      <c r="E250" s="19">
        <v>19921</v>
      </c>
      <c r="F250" s="19">
        <v>2017647</v>
      </c>
      <c r="G250" s="19">
        <v>797577</v>
      </c>
      <c r="H250" s="23">
        <f t="shared" si="10"/>
        <v>0.39530056546065789</v>
      </c>
      <c r="I250" s="19">
        <v>3032825</v>
      </c>
      <c r="J250" s="19">
        <v>2324753</v>
      </c>
      <c r="K250" s="19">
        <v>10110094</v>
      </c>
      <c r="L250" s="19">
        <v>459633</v>
      </c>
      <c r="M250" s="19">
        <v>4863742</v>
      </c>
      <c r="N250" s="19">
        <v>4016069</v>
      </c>
      <c r="O250" s="20">
        <f t="shared" si="9"/>
        <v>0.82571587884390252</v>
      </c>
      <c r="P250" s="21">
        <v>1521174.0000000121</v>
      </c>
      <c r="Q250" s="19">
        <v>1917600</v>
      </c>
      <c r="R250" s="23">
        <f t="shared" si="11"/>
        <v>1.2606052956466418</v>
      </c>
      <c r="S250" s="19">
        <v>77</v>
      </c>
      <c r="T250" s="19">
        <v>7246943</v>
      </c>
      <c r="U250" s="19">
        <v>856089</v>
      </c>
      <c r="V250" s="19">
        <v>32116574</v>
      </c>
      <c r="W250" s="19">
        <v>4186522</v>
      </c>
      <c r="X250" s="19">
        <v>224</v>
      </c>
      <c r="Y250" s="19">
        <v>31</v>
      </c>
      <c r="Z250" s="80">
        <f t="shared" si="12"/>
        <v>0.13839285714285715</v>
      </c>
      <c r="AA250" s="21">
        <v>11359772</v>
      </c>
      <c r="AB250" s="19">
        <v>6724405</v>
      </c>
      <c r="AC250" s="23">
        <f t="shared" si="13"/>
        <v>0.59194894052451053</v>
      </c>
      <c r="AD250" s="19">
        <v>41003</v>
      </c>
      <c r="AE250" s="21">
        <v>350388</v>
      </c>
      <c r="AF250" s="8">
        <f t="shared" si="8"/>
        <v>153531051</v>
      </c>
    </row>
    <row r="251" spans="1:32" x14ac:dyDescent="0.15">
      <c r="A251" s="14">
        <v>44620</v>
      </c>
      <c r="B251" s="19">
        <v>67595580</v>
      </c>
      <c r="C251" s="19">
        <v>64403</v>
      </c>
      <c r="D251" s="19">
        <v>175743</v>
      </c>
      <c r="E251" s="19">
        <v>27332</v>
      </c>
      <c r="F251" s="19">
        <v>1469649</v>
      </c>
      <c r="G251" s="19">
        <v>598080</v>
      </c>
      <c r="H251" s="23">
        <f t="shared" si="10"/>
        <v>0.40695431358099793</v>
      </c>
      <c r="I251" s="19">
        <v>2624768</v>
      </c>
      <c r="J251" s="19">
        <v>2004210</v>
      </c>
      <c r="K251" s="19">
        <v>8080677</v>
      </c>
      <c r="L251" s="19">
        <v>381591</v>
      </c>
      <c r="M251" s="19">
        <v>4450051</v>
      </c>
      <c r="N251" s="19">
        <v>3515508</v>
      </c>
      <c r="O251" s="20">
        <f t="shared" si="9"/>
        <v>0.78999274390338448</v>
      </c>
      <c r="P251" s="21">
        <v>2587869.9999999958</v>
      </c>
      <c r="Q251" s="19">
        <v>1792896</v>
      </c>
      <c r="R251" s="23">
        <f t="shared" si="11"/>
        <v>0.69280759852697504</v>
      </c>
      <c r="S251" s="19">
        <v>21</v>
      </c>
      <c r="T251" s="19">
        <v>6685666</v>
      </c>
      <c r="U251" s="19">
        <v>737138</v>
      </c>
      <c r="V251" s="19">
        <v>28800970</v>
      </c>
      <c r="W251" s="19">
        <v>3620585</v>
      </c>
      <c r="X251" s="19">
        <v>248</v>
      </c>
      <c r="Y251" s="19">
        <v>45</v>
      </c>
      <c r="Z251" s="80">
        <f t="shared" si="12"/>
        <v>0.18145161290322581</v>
      </c>
      <c r="AA251" s="21">
        <v>9402121</v>
      </c>
      <c r="AB251" s="19">
        <v>6485380</v>
      </c>
      <c r="AC251" s="23">
        <f t="shared" si="13"/>
        <v>0.68977840212862607</v>
      </c>
      <c r="AD251" s="19">
        <v>47499</v>
      </c>
      <c r="AE251" s="21">
        <v>312048</v>
      </c>
      <c r="AF251" s="8">
        <f t="shared" si="8"/>
        <v>133550140</v>
      </c>
    </row>
    <row r="252" spans="1:32" x14ac:dyDescent="0.15">
      <c r="A252" s="14">
        <v>44651</v>
      </c>
      <c r="B252" s="19">
        <v>89462401</v>
      </c>
      <c r="C252" s="19">
        <v>82746</v>
      </c>
      <c r="D252" s="19">
        <v>192298</v>
      </c>
      <c r="E252" s="19">
        <v>30782</v>
      </c>
      <c r="F252" s="19">
        <v>1915640</v>
      </c>
      <c r="G252" s="19">
        <v>775767</v>
      </c>
      <c r="H252" s="23">
        <f t="shared" si="10"/>
        <v>0.40496492033993858</v>
      </c>
      <c r="I252" s="19">
        <v>3427124</v>
      </c>
      <c r="J252" s="19">
        <v>2587019</v>
      </c>
      <c r="K252" s="19">
        <v>10521523</v>
      </c>
      <c r="L252" s="19">
        <v>505390</v>
      </c>
      <c r="M252" s="19">
        <v>4687512</v>
      </c>
      <c r="N252" s="19">
        <v>4674405</v>
      </c>
      <c r="O252" s="20">
        <f t="shared" si="9"/>
        <v>0.99720384715815125</v>
      </c>
      <c r="P252" s="21">
        <v>3230697</v>
      </c>
      <c r="Q252" s="19">
        <v>2821596</v>
      </c>
      <c r="R252" s="23">
        <f t="shared" si="11"/>
        <v>0.87337066892995541</v>
      </c>
      <c r="S252" s="19">
        <v>145</v>
      </c>
      <c r="T252" s="19">
        <v>8871311</v>
      </c>
      <c r="U252" s="19">
        <v>961802</v>
      </c>
      <c r="V252" s="19">
        <v>38625835</v>
      </c>
      <c r="W252" s="19">
        <v>4715609</v>
      </c>
      <c r="X252" s="19">
        <v>380.00000000000006</v>
      </c>
      <c r="Y252" s="19">
        <v>85</v>
      </c>
      <c r="Z252" s="80">
        <f t="shared" si="12"/>
        <v>0.22368421052631576</v>
      </c>
      <c r="AA252" s="21">
        <v>11620355</v>
      </c>
      <c r="AB252" s="19">
        <v>8534201</v>
      </c>
      <c r="AC252" s="23">
        <f t="shared" si="13"/>
        <v>0.73441826863292903</v>
      </c>
      <c r="AD252" s="19">
        <v>55391</v>
      </c>
      <c r="AE252" s="21">
        <v>467388</v>
      </c>
      <c r="AF252" s="8">
        <f t="shared" si="8"/>
        <v>177312818</v>
      </c>
    </row>
    <row r="253" spans="1:32" x14ac:dyDescent="0.15">
      <c r="A253" s="14">
        <v>44681</v>
      </c>
      <c r="B253" s="19">
        <v>92379072</v>
      </c>
      <c r="C253" s="19">
        <v>77353</v>
      </c>
      <c r="D253" s="19">
        <v>208264</v>
      </c>
      <c r="E253" s="19">
        <v>32280</v>
      </c>
      <c r="F253" s="19">
        <v>1912268</v>
      </c>
      <c r="G253" s="19">
        <v>879151</v>
      </c>
      <c r="H253" s="23">
        <f t="shared" si="10"/>
        <v>0.45974256746439307</v>
      </c>
      <c r="I253" s="19">
        <v>3417923</v>
      </c>
      <c r="J253" s="19">
        <v>2590553</v>
      </c>
      <c r="K253" s="19">
        <v>10515165</v>
      </c>
      <c r="L253" s="19">
        <v>491731</v>
      </c>
      <c r="M253" s="19">
        <v>5144119</v>
      </c>
      <c r="N253" s="19">
        <v>4696302</v>
      </c>
      <c r="O253" s="20">
        <f t="shared" si="9"/>
        <v>0.91294583192962686</v>
      </c>
      <c r="P253" s="21">
        <v>3010722</v>
      </c>
      <c r="Q253" s="19">
        <v>2727612</v>
      </c>
      <c r="R253" s="23">
        <f t="shared" si="11"/>
        <v>0.90596607723994449</v>
      </c>
      <c r="S253" s="19">
        <v>32</v>
      </c>
      <c r="T253" s="19">
        <v>8771859</v>
      </c>
      <c r="U253" s="19">
        <v>948068</v>
      </c>
      <c r="V253" s="19">
        <v>40756294</v>
      </c>
      <c r="W253" s="19">
        <v>4759999</v>
      </c>
      <c r="X253" s="19">
        <v>418.99999999999994</v>
      </c>
      <c r="Y253" s="19">
        <v>107</v>
      </c>
      <c r="Z253" s="80">
        <f t="shared" si="12"/>
        <v>0.25536992840095468</v>
      </c>
      <c r="AA253" s="21">
        <v>10221254</v>
      </c>
      <c r="AB253" s="19">
        <v>8467958</v>
      </c>
      <c r="AC253" s="23">
        <f t="shared" si="13"/>
        <v>0.82846566575881986</v>
      </c>
      <c r="AD253" s="19">
        <v>50091</v>
      </c>
      <c r="AE253" s="21">
        <v>471396</v>
      </c>
      <c r="AF253" s="8">
        <f t="shared" si="8"/>
        <v>182241210</v>
      </c>
    </row>
    <row r="254" spans="1:32" x14ac:dyDescent="0.15">
      <c r="A254" s="14">
        <v>44712</v>
      </c>
      <c r="B254" s="19">
        <v>107485711</v>
      </c>
      <c r="C254" s="19">
        <v>90232</v>
      </c>
      <c r="D254" s="19">
        <v>253840</v>
      </c>
      <c r="E254" s="19">
        <v>39366</v>
      </c>
      <c r="F254" s="19">
        <v>2097813</v>
      </c>
      <c r="G254" s="19">
        <v>1043379</v>
      </c>
      <c r="H254" s="23">
        <f t="shared" si="10"/>
        <v>0.49736511309635323</v>
      </c>
      <c r="I254" s="19">
        <v>3851640</v>
      </c>
      <c r="J254" s="19">
        <v>2878821</v>
      </c>
      <c r="K254" s="19">
        <v>11997351</v>
      </c>
      <c r="L254" s="19">
        <v>558236</v>
      </c>
      <c r="M254" s="19">
        <v>4655112</v>
      </c>
      <c r="N254" s="19">
        <v>5355551</v>
      </c>
      <c r="O254" s="20">
        <f t="shared" si="9"/>
        <v>1.1504666267965196</v>
      </c>
      <c r="P254" s="21">
        <v>3296469</v>
      </c>
      <c r="Q254" s="19">
        <v>2962908</v>
      </c>
      <c r="R254" s="23">
        <f t="shared" si="11"/>
        <v>0.89881263861422633</v>
      </c>
      <c r="S254" s="19">
        <v>63</v>
      </c>
      <c r="T254" s="19">
        <v>10018632</v>
      </c>
      <c r="U254" s="19">
        <v>1110297</v>
      </c>
      <c r="V254" s="19">
        <v>47899809</v>
      </c>
      <c r="W254" s="19">
        <v>5409537</v>
      </c>
      <c r="X254" s="19">
        <v>466</v>
      </c>
      <c r="Y254" s="19">
        <v>57</v>
      </c>
      <c r="Z254" s="80">
        <f t="shared" si="12"/>
        <v>0.12231759656652361</v>
      </c>
      <c r="AA254" s="21">
        <v>10940395</v>
      </c>
      <c r="AB254" s="19">
        <v>9744745</v>
      </c>
      <c r="AC254" s="23">
        <f t="shared" si="13"/>
        <v>0.89071235544968896</v>
      </c>
      <c r="AD254" s="19">
        <v>58348</v>
      </c>
      <c r="AE254" s="21">
        <v>487236</v>
      </c>
      <c r="AF254" s="8">
        <f t="shared" si="8"/>
        <v>211245759</v>
      </c>
    </row>
    <row r="255" spans="1:32" x14ac:dyDescent="0.15">
      <c r="A255" s="14">
        <v>44742</v>
      </c>
      <c r="B255" s="19">
        <v>97702029</v>
      </c>
      <c r="C255" s="19">
        <v>85544</v>
      </c>
      <c r="D255" s="19">
        <v>218139</v>
      </c>
      <c r="E255" s="19">
        <v>33113</v>
      </c>
      <c r="F255" s="19">
        <v>1908877</v>
      </c>
      <c r="G255" s="19">
        <v>914775</v>
      </c>
      <c r="H255" s="23">
        <f t="shared" si="10"/>
        <v>0.47922155277684209</v>
      </c>
      <c r="I255" s="19">
        <v>3305868</v>
      </c>
      <c r="J255" s="19">
        <v>2399683</v>
      </c>
      <c r="K255" s="19">
        <v>10863305</v>
      </c>
      <c r="L255" s="19">
        <v>465356</v>
      </c>
      <c r="M255" s="19">
        <v>4906792</v>
      </c>
      <c r="N255" s="19">
        <v>4490223</v>
      </c>
      <c r="O255" s="20">
        <f t="shared" si="9"/>
        <v>0.91510359517990569</v>
      </c>
      <c r="P255" s="21">
        <v>2573606.0000000042</v>
      </c>
      <c r="Q255" s="19">
        <v>3056748</v>
      </c>
      <c r="R255" s="23">
        <f t="shared" si="11"/>
        <v>1.1877295903102476</v>
      </c>
      <c r="S255" s="19">
        <v>117</v>
      </c>
      <c r="T255" s="19">
        <v>8844902</v>
      </c>
      <c r="U255" s="19">
        <v>952669</v>
      </c>
      <c r="V255" s="19">
        <v>44633969</v>
      </c>
      <c r="W255" s="19">
        <v>4678127</v>
      </c>
      <c r="X255" s="19">
        <v>466</v>
      </c>
      <c r="Y255" s="19">
        <v>125</v>
      </c>
      <c r="Z255" s="80">
        <f t="shared" si="12"/>
        <v>0.26824034334763946</v>
      </c>
      <c r="AA255" s="21">
        <v>12337393</v>
      </c>
      <c r="AB255" s="19">
        <v>8692068</v>
      </c>
      <c r="AC255" s="23">
        <f t="shared" si="13"/>
        <v>0.70453036553184289</v>
      </c>
      <c r="AD255" s="19">
        <v>52112</v>
      </c>
      <c r="AE255" s="21">
        <v>472404</v>
      </c>
      <c r="AF255" s="8">
        <f t="shared" si="8"/>
        <v>191861276</v>
      </c>
    </row>
    <row r="256" spans="1:32" x14ac:dyDescent="0.15">
      <c r="A256" s="14">
        <v>44773</v>
      </c>
      <c r="B256" s="66">
        <v>103129448</v>
      </c>
      <c r="C256" s="66">
        <v>87859</v>
      </c>
      <c r="D256" s="66">
        <v>213137</v>
      </c>
      <c r="E256" s="66">
        <v>32849</v>
      </c>
      <c r="F256" s="66">
        <v>1618414</v>
      </c>
      <c r="G256" s="66">
        <v>863124</v>
      </c>
      <c r="H256" s="23">
        <f t="shared" si="10"/>
        <v>0.53331471428200694</v>
      </c>
      <c r="I256" s="66">
        <v>3218895</v>
      </c>
      <c r="J256" s="66">
        <v>2401928</v>
      </c>
      <c r="K256" s="66">
        <v>11380436</v>
      </c>
      <c r="L256" s="66">
        <v>480311</v>
      </c>
      <c r="M256" s="66">
        <v>4662638</v>
      </c>
      <c r="N256" s="66">
        <v>4378778</v>
      </c>
      <c r="O256" s="20">
        <f t="shared" si="9"/>
        <v>0.93912030056804752</v>
      </c>
      <c r="P256" s="21">
        <v>2746735.0000000084</v>
      </c>
      <c r="Q256" s="66">
        <v>2571708</v>
      </c>
      <c r="R256" s="23">
        <f t="shared" si="11"/>
        <v>0.93627816298259281</v>
      </c>
      <c r="S256" s="66">
        <v>94</v>
      </c>
      <c r="T256" s="66">
        <v>8560311</v>
      </c>
      <c r="U256" s="66">
        <v>943334</v>
      </c>
      <c r="V256" s="66">
        <v>48549831</v>
      </c>
      <c r="W256" s="66">
        <v>4642195</v>
      </c>
      <c r="X256" s="66">
        <v>474.99999999999994</v>
      </c>
      <c r="Y256" s="66">
        <v>4</v>
      </c>
      <c r="Z256" s="80">
        <f t="shared" si="12"/>
        <v>8.4210526315789489E-3</v>
      </c>
      <c r="AA256" s="21">
        <v>10548629</v>
      </c>
      <c r="AB256" s="66">
        <v>8333075</v>
      </c>
      <c r="AC256" s="23">
        <f t="shared" si="13"/>
        <v>0.78996758725707383</v>
      </c>
      <c r="AD256" s="66">
        <v>54122</v>
      </c>
      <c r="AE256" s="21">
        <v>458040</v>
      </c>
      <c r="AF256" s="8">
        <f t="shared" si="8"/>
        <v>200299479</v>
      </c>
    </row>
    <row r="257" spans="1:32" x14ac:dyDescent="0.15">
      <c r="A257" s="14">
        <v>44804</v>
      </c>
      <c r="B257" s="66">
        <v>114208010</v>
      </c>
      <c r="C257" s="66">
        <v>84128</v>
      </c>
      <c r="D257" s="66">
        <v>244429</v>
      </c>
      <c r="E257" s="66">
        <v>34431</v>
      </c>
      <c r="F257" s="66">
        <v>1879305</v>
      </c>
      <c r="G257" s="66">
        <v>732936</v>
      </c>
      <c r="H257" s="23">
        <f t="shared" si="10"/>
        <v>0.39000375138681587</v>
      </c>
      <c r="I257" s="66">
        <v>3242283</v>
      </c>
      <c r="J257" s="66">
        <v>2483787</v>
      </c>
      <c r="K257" s="66">
        <v>12366169</v>
      </c>
      <c r="L257" s="66">
        <v>511244</v>
      </c>
      <c r="M257" s="67">
        <v>4606982</v>
      </c>
      <c r="N257" s="66">
        <v>4571971</v>
      </c>
      <c r="O257" s="20">
        <f>N257/M257</f>
        <v>0.99240044784199288</v>
      </c>
      <c r="P257" s="21">
        <v>2848440</v>
      </c>
      <c r="Q257" s="66">
        <v>2856000</v>
      </c>
      <c r="R257" s="23">
        <f t="shared" si="11"/>
        <v>1.0026540843409024</v>
      </c>
      <c r="S257" s="66">
        <v>548</v>
      </c>
      <c r="T257" s="66">
        <v>8729867</v>
      </c>
      <c r="U257" s="66">
        <v>999909</v>
      </c>
      <c r="V257" s="66">
        <v>56830275</v>
      </c>
      <c r="W257" s="66">
        <v>5058245</v>
      </c>
      <c r="X257" s="66">
        <v>590</v>
      </c>
      <c r="Y257" s="66">
        <v>74</v>
      </c>
      <c r="Z257" s="80">
        <f t="shared" si="12"/>
        <v>0.12542372881355932</v>
      </c>
      <c r="AA257" s="21">
        <v>11453032</v>
      </c>
      <c r="AB257" s="66">
        <v>8041481</v>
      </c>
      <c r="AC257" s="23">
        <f t="shared" si="13"/>
        <v>0.70212682545547767</v>
      </c>
      <c r="AD257" s="66">
        <v>51168</v>
      </c>
      <c r="AE257" s="21">
        <v>497664</v>
      </c>
      <c r="AF257" s="8">
        <f t="shared" si="8"/>
        <v>221544619</v>
      </c>
    </row>
    <row r="258" spans="1:32" x14ac:dyDescent="0.15">
      <c r="A258" s="14">
        <v>44834</v>
      </c>
      <c r="B258" s="66">
        <v>97884685</v>
      </c>
      <c r="C258" s="66">
        <v>74232</v>
      </c>
      <c r="D258" s="66">
        <v>206230</v>
      </c>
      <c r="E258" s="66">
        <v>30347</v>
      </c>
      <c r="F258" s="66">
        <v>1857968</v>
      </c>
      <c r="G258" s="66">
        <v>771386</v>
      </c>
      <c r="H258" s="23">
        <f t="shared" si="10"/>
        <v>0.41517722587256617</v>
      </c>
      <c r="I258" s="66">
        <v>2896992</v>
      </c>
      <c r="J258" s="66">
        <v>2184240</v>
      </c>
      <c r="K258" s="66">
        <v>10850134</v>
      </c>
      <c r="L258" s="66">
        <v>452300</v>
      </c>
      <c r="M258" s="67">
        <v>4558919</v>
      </c>
      <c r="N258" s="66">
        <v>3994665</v>
      </c>
      <c r="O258" s="20">
        <f t="shared" ref="O258:O269" si="14">N258/M258</f>
        <v>0.87623074680642499</v>
      </c>
      <c r="P258" s="21">
        <v>2956932</v>
      </c>
      <c r="Q258" s="66">
        <v>2990304</v>
      </c>
      <c r="R258" s="23">
        <f t="shared" si="11"/>
        <v>1.0112860221337521</v>
      </c>
      <c r="S258" s="66">
        <v>44</v>
      </c>
      <c r="T258" s="66">
        <v>7702368</v>
      </c>
      <c r="U258" s="66">
        <v>862942</v>
      </c>
      <c r="V258" s="66">
        <v>48952073</v>
      </c>
      <c r="W258" s="66">
        <v>4379695</v>
      </c>
      <c r="X258" s="66">
        <v>368</v>
      </c>
      <c r="Y258" s="66">
        <v>142</v>
      </c>
      <c r="Z258" s="80">
        <f t="shared" si="12"/>
        <v>0.3858695652173913</v>
      </c>
      <c r="AA258" s="21">
        <v>11740909</v>
      </c>
      <c r="AB258" s="66">
        <v>7426262</v>
      </c>
      <c r="AC258" s="23">
        <f t="shared" si="13"/>
        <v>0.63251167349989679</v>
      </c>
      <c r="AD258" s="66">
        <v>45764</v>
      </c>
      <c r="AE258" s="21">
        <v>497832</v>
      </c>
      <c r="AF258" s="8">
        <f t="shared" si="8"/>
        <v>192202637</v>
      </c>
    </row>
    <row r="259" spans="1:32" x14ac:dyDescent="0.15">
      <c r="A259" s="14">
        <v>44865</v>
      </c>
      <c r="B259" s="66">
        <v>99524814</v>
      </c>
      <c r="C259" s="66">
        <v>85191</v>
      </c>
      <c r="D259" s="66">
        <v>208958</v>
      </c>
      <c r="E259" s="66">
        <v>30590</v>
      </c>
      <c r="F259" s="66">
        <v>1892506</v>
      </c>
      <c r="G259" s="66">
        <v>844946</v>
      </c>
      <c r="H259" s="23">
        <f t="shared" si="10"/>
        <v>0.44646939032161587</v>
      </c>
      <c r="I259" s="66">
        <v>3307231</v>
      </c>
      <c r="J259" s="66">
        <v>2395074</v>
      </c>
      <c r="K259" s="66">
        <v>11196579</v>
      </c>
      <c r="L259" s="66">
        <v>484596</v>
      </c>
      <c r="M259" s="67">
        <v>5149829</v>
      </c>
      <c r="N259" s="66">
        <v>4394201</v>
      </c>
      <c r="O259" s="20">
        <f t="shared" si="14"/>
        <v>0.85327124454035275</v>
      </c>
      <c r="P259" s="21">
        <v>2923872</v>
      </c>
      <c r="Q259" s="66">
        <v>2650944</v>
      </c>
      <c r="R259" s="23">
        <f t="shared" si="11"/>
        <v>0.9066552844994582</v>
      </c>
      <c r="S259" s="66">
        <v>80</v>
      </c>
      <c r="T259" s="66">
        <v>8239603</v>
      </c>
      <c r="U259" s="66">
        <v>888478</v>
      </c>
      <c r="V259" s="66">
        <v>48700824</v>
      </c>
      <c r="W259" s="66">
        <v>4622122</v>
      </c>
      <c r="X259" s="66">
        <v>390</v>
      </c>
      <c r="Y259" s="66">
        <v>96</v>
      </c>
      <c r="Z259" s="80">
        <f t="shared" si="12"/>
        <v>0.24615384615384617</v>
      </c>
      <c r="AA259" s="21">
        <v>10611252</v>
      </c>
      <c r="AB259" s="66">
        <v>8366861</v>
      </c>
      <c r="AC259" s="23">
        <f t="shared" si="13"/>
        <v>0.7884895203695097</v>
      </c>
      <c r="AD259" s="66">
        <v>50745</v>
      </c>
      <c r="AE259" s="21">
        <v>436248</v>
      </c>
      <c r="AF259" s="8">
        <f t="shared" si="8"/>
        <v>196428181</v>
      </c>
    </row>
    <row r="260" spans="1:32" x14ac:dyDescent="0.15">
      <c r="A260" s="14">
        <v>44895</v>
      </c>
      <c r="B260" s="66">
        <v>68734671</v>
      </c>
      <c r="C260" s="66">
        <v>63337</v>
      </c>
      <c r="D260" s="66">
        <v>167505</v>
      </c>
      <c r="E260" s="66">
        <v>31446</v>
      </c>
      <c r="F260" s="66">
        <v>1591839</v>
      </c>
      <c r="G260" s="66">
        <v>659309</v>
      </c>
      <c r="H260" s="23">
        <f t="shared" si="10"/>
        <v>0.41418070546079094</v>
      </c>
      <c r="I260" s="66">
        <v>2536811</v>
      </c>
      <c r="J260" s="66">
        <v>1762028</v>
      </c>
      <c r="K260" s="66">
        <v>7812825</v>
      </c>
      <c r="L260" s="66">
        <v>345993</v>
      </c>
      <c r="M260" s="67">
        <v>4842891</v>
      </c>
      <c r="N260" s="66">
        <v>3217985</v>
      </c>
      <c r="O260" s="20">
        <f t="shared" si="14"/>
        <v>0.66447603301416447</v>
      </c>
      <c r="P260" s="21">
        <v>2855724</v>
      </c>
      <c r="Q260" s="66">
        <v>2265000</v>
      </c>
      <c r="R260" s="23">
        <f t="shared" si="11"/>
        <v>0.79314387524844843</v>
      </c>
      <c r="S260" s="66">
        <v>41</v>
      </c>
      <c r="T260" s="66">
        <v>5860867</v>
      </c>
      <c r="U260" s="66">
        <v>651900</v>
      </c>
      <c r="V260" s="66">
        <v>32780256</v>
      </c>
      <c r="W260" s="66">
        <v>3345254</v>
      </c>
      <c r="X260" s="66">
        <v>352</v>
      </c>
      <c r="Y260" s="66">
        <v>120</v>
      </c>
      <c r="Z260" s="80">
        <f t="shared" si="12"/>
        <v>0.34090909090909088</v>
      </c>
      <c r="AA260" s="21">
        <v>11479450</v>
      </c>
      <c r="AB260" s="66">
        <v>6344606</v>
      </c>
      <c r="AC260" s="23">
        <f t="shared" si="13"/>
        <v>0.55269250704519812</v>
      </c>
      <c r="AD260" s="66">
        <v>42938</v>
      </c>
      <c r="AE260" s="21">
        <v>324684</v>
      </c>
      <c r="AF260" s="8">
        <f t="shared" si="8"/>
        <v>136947576</v>
      </c>
    </row>
    <row r="261" spans="1:32" x14ac:dyDescent="0.15">
      <c r="A261" s="14">
        <v>44926</v>
      </c>
      <c r="B261" s="66">
        <v>57068424</v>
      </c>
      <c r="C261" s="66">
        <v>55962</v>
      </c>
      <c r="D261" s="66">
        <v>143561</v>
      </c>
      <c r="E261" s="66">
        <v>21689</v>
      </c>
      <c r="F261" s="66">
        <v>1480278</v>
      </c>
      <c r="G261" s="66">
        <v>580836</v>
      </c>
      <c r="H261" s="23">
        <f t="shared" si="10"/>
        <v>0.39238305237259485</v>
      </c>
      <c r="I261" s="66">
        <v>2363608</v>
      </c>
      <c r="J261" s="66">
        <v>1603630</v>
      </c>
      <c r="K261" s="66">
        <v>7176448</v>
      </c>
      <c r="L261" s="66">
        <v>329495</v>
      </c>
      <c r="M261" s="67">
        <v>5471712</v>
      </c>
      <c r="N261" s="66">
        <v>2838288</v>
      </c>
      <c r="O261" s="20">
        <f t="shared" si="14"/>
        <v>0.51872028352369426</v>
      </c>
      <c r="P261" s="21">
        <v>2334876</v>
      </c>
      <c r="Q261" s="66">
        <v>2086572</v>
      </c>
      <c r="R261" s="23">
        <f t="shared" si="11"/>
        <v>0.8936543096935341</v>
      </c>
      <c r="S261" s="66">
        <v>53</v>
      </c>
      <c r="T261" s="66">
        <v>5070335</v>
      </c>
      <c r="U261" s="66">
        <v>573147</v>
      </c>
      <c r="V261" s="66">
        <v>27060669</v>
      </c>
      <c r="W261" s="66">
        <v>2931567</v>
      </c>
      <c r="X261" s="66">
        <v>343</v>
      </c>
      <c r="Y261" s="66">
        <v>81</v>
      </c>
      <c r="Z261" s="80">
        <f t="shared" si="12"/>
        <v>0.23615160349854228</v>
      </c>
      <c r="AA261" s="21">
        <v>8803076</v>
      </c>
      <c r="AB261" s="66">
        <v>5603817</v>
      </c>
      <c r="AC261" s="23">
        <f t="shared" si="13"/>
        <v>0.63657487450977368</v>
      </c>
      <c r="AD261" s="66">
        <v>41480</v>
      </c>
      <c r="AE261" s="21">
        <v>256800</v>
      </c>
      <c r="AF261" s="8">
        <f t="shared" si="8"/>
        <v>115806462</v>
      </c>
    </row>
    <row r="262" spans="1:32" x14ac:dyDescent="0.15">
      <c r="A262" s="14">
        <v>44957</v>
      </c>
      <c r="B262" s="66">
        <v>88563303</v>
      </c>
      <c r="C262" s="66">
        <v>86860</v>
      </c>
      <c r="D262" s="66">
        <v>215489</v>
      </c>
      <c r="E262" s="66">
        <v>36349</v>
      </c>
      <c r="F262" s="66">
        <v>1750182</v>
      </c>
      <c r="G262" s="66">
        <v>742867</v>
      </c>
      <c r="H262" s="23">
        <f t="shared" si="10"/>
        <v>0.42445128563772228</v>
      </c>
      <c r="I262" s="66">
        <v>3455145</v>
      </c>
      <c r="J262" s="66">
        <v>2507234</v>
      </c>
      <c r="K262" s="66">
        <v>10807423</v>
      </c>
      <c r="L262" s="66">
        <v>486118</v>
      </c>
      <c r="M262" s="67">
        <v>4740308</v>
      </c>
      <c r="N262" s="66">
        <v>4351575</v>
      </c>
      <c r="O262" s="20">
        <f t="shared" si="14"/>
        <v>0.91799414721575057</v>
      </c>
      <c r="P262" s="21">
        <v>2680272.9999999981</v>
      </c>
      <c r="Q262" s="66">
        <v>2724192</v>
      </c>
      <c r="R262" s="23">
        <f t="shared" si="11"/>
        <v>1.0163860173944974</v>
      </c>
      <c r="S262" s="66">
        <v>122</v>
      </c>
      <c r="T262" s="66">
        <v>7281709</v>
      </c>
      <c r="U262" s="66">
        <v>914329</v>
      </c>
      <c r="V262" s="66">
        <v>38734534</v>
      </c>
      <c r="W262" s="66">
        <v>4661779</v>
      </c>
      <c r="X262" s="66">
        <v>328</v>
      </c>
      <c r="Y262" s="66">
        <v>72</v>
      </c>
      <c r="Z262" s="80">
        <f t="shared" si="12"/>
        <v>0.21951219512195122</v>
      </c>
      <c r="AA262" s="21">
        <v>11511623</v>
      </c>
      <c r="AB262" s="66">
        <v>7737401</v>
      </c>
      <c r="AC262" s="23">
        <f t="shared" si="13"/>
        <v>0.67213815115383813</v>
      </c>
      <c r="AD262" s="66">
        <v>43932</v>
      </c>
      <c r="AE262" s="21">
        <v>332592</v>
      </c>
      <c r="AF262" s="8">
        <f t="shared" si="8"/>
        <v>173683025</v>
      </c>
    </row>
    <row r="263" spans="1:32" x14ac:dyDescent="0.15">
      <c r="A263" s="14">
        <v>44985</v>
      </c>
      <c r="B263" s="66">
        <v>66464111</v>
      </c>
      <c r="C263" s="66">
        <v>60270</v>
      </c>
      <c r="D263" s="66">
        <v>140823</v>
      </c>
      <c r="E263" s="66">
        <v>23820</v>
      </c>
      <c r="F263" s="66">
        <v>1250480</v>
      </c>
      <c r="G263" s="66">
        <v>640775</v>
      </c>
      <c r="H263" s="23">
        <f t="shared" si="10"/>
        <v>0.51242322947987973</v>
      </c>
      <c r="I263" s="66">
        <v>2674135</v>
      </c>
      <c r="J263" s="66">
        <v>1858059</v>
      </c>
      <c r="K263" s="66">
        <v>7746452</v>
      </c>
      <c r="L263" s="66">
        <v>353878</v>
      </c>
      <c r="M263" s="67">
        <v>4491386</v>
      </c>
      <c r="N263" s="66">
        <v>3401476</v>
      </c>
      <c r="O263" s="20">
        <f t="shared" si="14"/>
        <v>0.75733325971092225</v>
      </c>
      <c r="P263" s="21">
        <v>1985443.0000000005</v>
      </c>
      <c r="Q263" s="66">
        <v>2502708</v>
      </c>
      <c r="R263" s="23">
        <f t="shared" si="11"/>
        <v>1.260528758569246</v>
      </c>
      <c r="S263" s="66">
        <v>102</v>
      </c>
      <c r="T263" s="66">
        <v>6012698</v>
      </c>
      <c r="U263" s="66">
        <v>703208</v>
      </c>
      <c r="V263" s="66">
        <v>30486287</v>
      </c>
      <c r="W263" s="66">
        <v>3590221</v>
      </c>
      <c r="X263" s="66">
        <v>331</v>
      </c>
      <c r="Y263" s="66">
        <v>36</v>
      </c>
      <c r="Z263" s="80">
        <f t="shared" si="12"/>
        <v>0.10876132930513595</v>
      </c>
      <c r="AA263" s="21">
        <v>9796977</v>
      </c>
      <c r="AB263" s="66">
        <v>6369937</v>
      </c>
      <c r="AC263" s="23">
        <f t="shared" si="13"/>
        <v>0.65019413641575352</v>
      </c>
      <c r="AD263" s="66">
        <v>46738</v>
      </c>
      <c r="AE263" s="15">
        <v>306336</v>
      </c>
      <c r="AF263" s="8">
        <f t="shared" si="8"/>
        <v>133382070</v>
      </c>
    </row>
    <row r="264" spans="1:32" x14ac:dyDescent="0.15">
      <c r="A264" s="14">
        <v>45016</v>
      </c>
      <c r="B264" s="66">
        <v>80115737</v>
      </c>
      <c r="C264" s="66">
        <v>73523</v>
      </c>
      <c r="D264" s="66">
        <v>196397</v>
      </c>
      <c r="E264" s="66">
        <v>28359</v>
      </c>
      <c r="F264" s="66">
        <v>1546926</v>
      </c>
      <c r="G264" s="66">
        <v>657125</v>
      </c>
      <c r="H264" s="23">
        <f t="shared" si="10"/>
        <v>0.42479407547613784</v>
      </c>
      <c r="I264" s="66">
        <v>3269841</v>
      </c>
      <c r="J264" s="66">
        <v>2240572</v>
      </c>
      <c r="K264" s="66">
        <v>9199862</v>
      </c>
      <c r="L264" s="66">
        <v>425461</v>
      </c>
      <c r="M264" s="67">
        <v>4521781</v>
      </c>
      <c r="N264" s="66">
        <v>4150263</v>
      </c>
      <c r="O264" s="20">
        <f t="shared" si="14"/>
        <v>0.91783812617196636</v>
      </c>
      <c r="P264" s="21">
        <v>3155739</v>
      </c>
      <c r="Q264" s="66">
        <v>2449788</v>
      </c>
      <c r="R264" s="23">
        <f t="shared" si="11"/>
        <v>0.77629613855898727</v>
      </c>
      <c r="S264" s="66">
        <v>69</v>
      </c>
      <c r="T264" s="66">
        <v>7485575</v>
      </c>
      <c r="U264" s="66">
        <v>860828</v>
      </c>
      <c r="V264" s="66">
        <v>37133638</v>
      </c>
      <c r="W264" s="66">
        <v>4310698</v>
      </c>
      <c r="X264" s="66">
        <v>462</v>
      </c>
      <c r="Y264" s="66">
        <v>79</v>
      </c>
      <c r="Z264" s="80">
        <f t="shared" si="12"/>
        <v>0.17099567099567101</v>
      </c>
      <c r="AA264" s="21">
        <v>12154189</v>
      </c>
      <c r="AB264" s="66">
        <v>7725521</v>
      </c>
      <c r="AC264" s="23">
        <f t="shared" si="13"/>
        <v>0.63562620262034764</v>
      </c>
      <c r="AD264" s="66">
        <v>44401</v>
      </c>
      <c r="AE264" s="15">
        <v>303312</v>
      </c>
      <c r="AF264" s="8">
        <f t="shared" si="8"/>
        <v>160671049</v>
      </c>
    </row>
    <row r="265" spans="1:32" x14ac:dyDescent="0.15">
      <c r="A265" s="14">
        <v>45046</v>
      </c>
      <c r="B265" s="66">
        <v>98591777</v>
      </c>
      <c r="C265" s="66">
        <v>83811</v>
      </c>
      <c r="D265" s="66">
        <v>205549</v>
      </c>
      <c r="E265" s="66">
        <v>32137</v>
      </c>
      <c r="F265" s="66">
        <v>1562354</v>
      </c>
      <c r="G265" s="66">
        <v>764712</v>
      </c>
      <c r="H265" s="23">
        <f t="shared" si="10"/>
        <v>0.48946141527464326</v>
      </c>
      <c r="I265" s="66">
        <v>3788703</v>
      </c>
      <c r="J265" s="66">
        <v>2725701</v>
      </c>
      <c r="K265" s="66">
        <v>11071284</v>
      </c>
      <c r="L265" s="66">
        <v>500390</v>
      </c>
      <c r="M265" s="67">
        <v>5080015</v>
      </c>
      <c r="N265" s="66">
        <v>5205659</v>
      </c>
      <c r="O265" s="20">
        <f t="shared" si="14"/>
        <v>1.0247329978356363</v>
      </c>
      <c r="P265" s="21">
        <v>2574135.9999999991</v>
      </c>
      <c r="Q265" s="66">
        <v>2772060</v>
      </c>
      <c r="R265" s="23">
        <f t="shared" si="11"/>
        <v>1.0768894883564819</v>
      </c>
      <c r="S265" s="66">
        <v>108</v>
      </c>
      <c r="T265" s="66">
        <v>8771642</v>
      </c>
      <c r="U265" s="66">
        <v>1034996</v>
      </c>
      <c r="V265" s="66">
        <v>46062333</v>
      </c>
      <c r="W265" s="66">
        <v>5231455</v>
      </c>
      <c r="X265" s="66">
        <v>372</v>
      </c>
      <c r="Y265" s="66">
        <v>399</v>
      </c>
      <c r="Z265" s="80">
        <f t="shared" si="12"/>
        <v>1.0725806451612903</v>
      </c>
      <c r="AA265" s="21">
        <v>9705941</v>
      </c>
      <c r="AB265" s="66">
        <v>8758953</v>
      </c>
      <c r="AC265" s="23">
        <f t="shared" si="13"/>
        <v>0.90243212894040881</v>
      </c>
      <c r="AD265" s="66">
        <v>50980</v>
      </c>
      <c r="AE265" s="15">
        <v>351528</v>
      </c>
      <c r="AF265" s="8">
        <f t="shared" si="8"/>
        <v>196004177</v>
      </c>
    </row>
    <row r="266" spans="1:32" x14ac:dyDescent="0.15">
      <c r="A266" s="14">
        <v>45077</v>
      </c>
      <c r="B266" s="66">
        <v>112293024</v>
      </c>
      <c r="C266" s="66">
        <v>94674</v>
      </c>
      <c r="D266" s="66">
        <v>262476</v>
      </c>
      <c r="E266" s="66">
        <v>36702</v>
      </c>
      <c r="F266" s="66">
        <v>1848559</v>
      </c>
      <c r="G266" s="66">
        <v>1169324</v>
      </c>
      <c r="H266" s="23">
        <f t="shared" si="10"/>
        <v>0.63255973977568469</v>
      </c>
      <c r="I266" s="66">
        <v>4039674</v>
      </c>
      <c r="J266" s="66">
        <v>2850806</v>
      </c>
      <c r="K266" s="66">
        <v>12122214</v>
      </c>
      <c r="L266" s="66">
        <v>524365</v>
      </c>
      <c r="M266" s="67">
        <v>3696142</v>
      </c>
      <c r="N266" s="66">
        <v>5352142</v>
      </c>
      <c r="O266" s="20">
        <f t="shared" si="14"/>
        <v>1.4480347345962357</v>
      </c>
      <c r="P266" s="21">
        <v>3046612.9999999935</v>
      </c>
      <c r="Q266" s="66">
        <v>2927364</v>
      </c>
      <c r="R266" s="23">
        <f t="shared" si="11"/>
        <v>0.96085850089919733</v>
      </c>
      <c r="S266" s="66">
        <v>38</v>
      </c>
      <c r="T266" s="66">
        <v>10097078</v>
      </c>
      <c r="U266" s="66">
        <v>1068828</v>
      </c>
      <c r="V266" s="66">
        <v>53144340</v>
      </c>
      <c r="W266" s="66">
        <v>5524485</v>
      </c>
      <c r="X266" s="66">
        <v>494</v>
      </c>
      <c r="Y266" s="66">
        <v>58</v>
      </c>
      <c r="Z266" s="80">
        <f t="shared" si="12"/>
        <v>0.11740890688259109</v>
      </c>
      <c r="AA266" s="21">
        <v>11472261</v>
      </c>
      <c r="AB266" s="66">
        <v>10286566</v>
      </c>
      <c r="AC266" s="23">
        <f t="shared" si="13"/>
        <v>0.89664679002683079</v>
      </c>
      <c r="AD266" s="66">
        <v>55212</v>
      </c>
      <c r="AE266" s="15">
        <v>500964</v>
      </c>
      <c r="AF266" s="8">
        <f t="shared" ref="AF266:AF276" si="15">SUM(B266:C266,D266,E266,G266,I266,J266,K266:L266,N266,Q266,S266,T266:U266,V266,W266,Y266,AB266,AD266:AE266)</f>
        <v>222350334</v>
      </c>
    </row>
    <row r="267" spans="1:32" x14ac:dyDescent="0.15">
      <c r="A267" s="14">
        <v>45107</v>
      </c>
      <c r="B267" s="66">
        <v>99855541</v>
      </c>
      <c r="C267" s="66">
        <v>92875</v>
      </c>
      <c r="D267" s="66">
        <v>215154</v>
      </c>
      <c r="E267" s="66">
        <v>32770</v>
      </c>
      <c r="F267" s="66">
        <v>1490169</v>
      </c>
      <c r="G267" s="66">
        <v>794664</v>
      </c>
      <c r="H267" s="23">
        <f t="shared" si="10"/>
        <v>0.53327105851752388</v>
      </c>
      <c r="I267" s="66">
        <v>3425553</v>
      </c>
      <c r="J267" s="66">
        <v>2369017</v>
      </c>
      <c r="K267" s="66">
        <v>10832540</v>
      </c>
      <c r="L267" s="66">
        <v>439617</v>
      </c>
      <c r="M267" s="67">
        <v>4836337</v>
      </c>
      <c r="N267" s="66">
        <v>4495449</v>
      </c>
      <c r="O267" s="20">
        <f t="shared" si="14"/>
        <v>0.92951525090166376</v>
      </c>
      <c r="P267" s="21">
        <v>2586957.000000007</v>
      </c>
      <c r="Q267" s="66">
        <v>2566380</v>
      </c>
      <c r="R267" s="23">
        <f t="shared" si="11"/>
        <v>0.99204586701672781</v>
      </c>
      <c r="S267" s="66">
        <v>59</v>
      </c>
      <c r="T267" s="66">
        <v>8489059</v>
      </c>
      <c r="U267" s="66">
        <v>892115</v>
      </c>
      <c r="V267" s="66">
        <v>49195443</v>
      </c>
      <c r="W267" s="66">
        <v>4747471</v>
      </c>
      <c r="X267" s="66">
        <v>548</v>
      </c>
      <c r="Y267" s="66">
        <v>144</v>
      </c>
      <c r="Z267" s="80">
        <f t="shared" si="12"/>
        <v>0.26277372262773724</v>
      </c>
      <c r="AA267" s="21">
        <v>11634532</v>
      </c>
      <c r="AB267" s="66">
        <v>8797366</v>
      </c>
      <c r="AC267" s="23">
        <f t="shared" si="13"/>
        <v>0.75614266220592286</v>
      </c>
      <c r="AD267" s="66">
        <v>50697</v>
      </c>
      <c r="AE267" s="15">
        <v>448176</v>
      </c>
      <c r="AF267" s="8">
        <f t="shared" si="15"/>
        <v>197740090</v>
      </c>
    </row>
    <row r="268" spans="1:32" x14ac:dyDescent="0.15">
      <c r="A268" s="14">
        <v>45138</v>
      </c>
      <c r="B268" s="66">
        <v>106490620</v>
      </c>
      <c r="C268" s="66">
        <v>84528</v>
      </c>
      <c r="D268" s="66">
        <v>226154</v>
      </c>
      <c r="E268" s="66">
        <v>30265</v>
      </c>
      <c r="F268" s="66">
        <v>1347751</v>
      </c>
      <c r="G268" s="66">
        <v>768114</v>
      </c>
      <c r="H268" s="23">
        <f t="shared" si="10"/>
        <v>0.56992278247243</v>
      </c>
      <c r="I268" s="66">
        <v>3303280</v>
      </c>
      <c r="J268" s="66">
        <v>2371483</v>
      </c>
      <c r="K268" s="66">
        <v>11755708</v>
      </c>
      <c r="L268" s="66">
        <v>473650</v>
      </c>
      <c r="M268" s="67">
        <v>4373120</v>
      </c>
      <c r="N268" s="66">
        <v>4509588</v>
      </c>
      <c r="O268" s="20">
        <f t="shared" si="14"/>
        <v>1.0312060954192888</v>
      </c>
      <c r="P268" s="21">
        <v>2643265.0000000093</v>
      </c>
      <c r="Q268" s="66">
        <v>2577396</v>
      </c>
      <c r="R268" s="23">
        <f t="shared" si="11"/>
        <v>0.97508044028880603</v>
      </c>
      <c r="S268" s="66">
        <v>66</v>
      </c>
      <c r="T268" s="66">
        <v>8262534</v>
      </c>
      <c r="U268" s="66">
        <v>908856</v>
      </c>
      <c r="V268" s="66">
        <v>53512292</v>
      </c>
      <c r="W268" s="66">
        <v>4864013</v>
      </c>
      <c r="X268" s="66">
        <v>549</v>
      </c>
      <c r="Y268" s="66">
        <v>284</v>
      </c>
      <c r="Z268" s="80">
        <f t="shared" si="12"/>
        <v>0.51730418943533696</v>
      </c>
      <c r="AA268" s="21">
        <v>9464117</v>
      </c>
      <c r="AB268" s="66">
        <v>8512291</v>
      </c>
      <c r="AC268" s="23">
        <f t="shared" si="13"/>
        <v>0.89942791282060441</v>
      </c>
      <c r="AD268" s="66">
        <v>51145</v>
      </c>
      <c r="AE268" s="15">
        <v>474132</v>
      </c>
      <c r="AF268" s="8">
        <f t="shared" si="15"/>
        <v>209176399</v>
      </c>
    </row>
    <row r="269" spans="1:32" x14ac:dyDescent="0.15">
      <c r="A269" s="14">
        <v>45169</v>
      </c>
      <c r="B269" s="66">
        <v>109923692</v>
      </c>
      <c r="C269" s="66">
        <v>83033</v>
      </c>
      <c r="D269" s="66">
        <v>208091</v>
      </c>
      <c r="E269" s="66">
        <v>30334</v>
      </c>
      <c r="F269" s="66">
        <v>1178943</v>
      </c>
      <c r="G269" s="66">
        <v>596142</v>
      </c>
      <c r="H269" s="23">
        <f t="shared" si="10"/>
        <v>0.50565803435789514</v>
      </c>
      <c r="I269" s="66">
        <v>3289553</v>
      </c>
      <c r="J269" s="66">
        <v>2378840</v>
      </c>
      <c r="K269" s="66">
        <v>11733372</v>
      </c>
      <c r="L269" s="66">
        <v>476832</v>
      </c>
      <c r="M269" s="67">
        <v>4722147</v>
      </c>
      <c r="N269" s="66">
        <v>4540229</v>
      </c>
      <c r="O269" s="20">
        <f t="shared" si="14"/>
        <v>0.96147557456385835</v>
      </c>
      <c r="P269" s="21">
        <v>2938718.0000000023</v>
      </c>
      <c r="Q269" s="21">
        <v>2452356</v>
      </c>
      <c r="R269" s="23">
        <f t="shared" si="11"/>
        <v>0.83449858067361282</v>
      </c>
      <c r="S269" s="66">
        <v>77</v>
      </c>
      <c r="T269" s="66">
        <v>8107288</v>
      </c>
      <c r="U269" s="66">
        <v>916537</v>
      </c>
      <c r="V269" s="66">
        <v>56373867</v>
      </c>
      <c r="W269" s="66">
        <v>4986943</v>
      </c>
      <c r="X269" s="66">
        <v>615</v>
      </c>
      <c r="Y269" s="66">
        <v>454</v>
      </c>
      <c r="Z269" s="80">
        <f t="shared" si="12"/>
        <v>0.73821138211382109</v>
      </c>
      <c r="AA269" s="21">
        <v>11370603</v>
      </c>
      <c r="AB269" s="66">
        <v>7902645</v>
      </c>
      <c r="AC269" s="23">
        <f t="shared" si="13"/>
        <v>0.69500667642692304</v>
      </c>
      <c r="AD269" s="66">
        <v>48222</v>
      </c>
      <c r="AE269" s="29">
        <v>498031</v>
      </c>
      <c r="AF269" s="8">
        <f t="shared" si="15"/>
        <v>214546538</v>
      </c>
    </row>
    <row r="270" spans="1:32" x14ac:dyDescent="0.15">
      <c r="A270" s="28">
        <v>45199</v>
      </c>
      <c r="B270" s="29">
        <f>_xlfn.FORECAST.ETS($A270,B$10:B$269,$A$10:$A$269,12,1)</f>
        <v>97885983.367331371</v>
      </c>
      <c r="C270" s="29">
        <f>_xlfn.FORECAST.ETS($A270,C$10:C$269,$A$10:$A$269,12,1)</f>
        <v>79049.284116893177</v>
      </c>
      <c r="D270" s="29">
        <f t="shared" ref="D270:H270" si="16">_xlfn.FORECAST.ETS($A270,D$10:D$269,$A$10:$A$269,12,1)</f>
        <v>161838.67600733798</v>
      </c>
      <c r="E270" s="29">
        <f t="shared" si="16"/>
        <v>27466.737966373337</v>
      </c>
      <c r="F270" s="29">
        <f t="shared" si="16"/>
        <v>1530839.6847310958</v>
      </c>
      <c r="G270" s="77">
        <f t="shared" ref="G270:G277" si="17">H270*F270</f>
        <v>722201.11377028492</v>
      </c>
      <c r="H270" s="30">
        <f t="shared" si="16"/>
        <v>0.47176795909700059</v>
      </c>
      <c r="I270" s="29">
        <f>_xlfn.FORECAST.ETS($A270,I$10:I$269,$A$10:$A$269,12,1)</f>
        <v>3056645.0147846234</v>
      </c>
      <c r="J270" s="29">
        <f>_xlfn.FORECAST.ETS($A270,J$10:J$269,$A$10:$A$269,12,1)</f>
        <v>2191849.809897386</v>
      </c>
      <c r="K270" s="29">
        <f>_xlfn.FORECAST.ETS($A270,K$10:K$269,$A$10:$A$269,12,1)</f>
        <v>10658985.295329798</v>
      </c>
      <c r="L270" s="29">
        <f>_xlfn.FORECAST.ETS($A270,L$10:L$262,$A$10:$A$262,12,1)</f>
        <v>481301.92082264606</v>
      </c>
      <c r="M270" s="29"/>
      <c r="N270" s="29">
        <f>_xlfn.FORECAST.ETS($A270,N$10:N$262,$A$10:$A$262,12,1)</f>
        <v>4297064.6532219984</v>
      </c>
      <c r="O270" s="29"/>
      <c r="P270" s="29">
        <f>_xlfn.FORECAST.ETS($A270,P$10:P$262,$A$10:$A$262,12,1)</f>
        <v>3875853.7577533405</v>
      </c>
      <c r="Q270" s="77">
        <f t="shared" ref="Q270:Q277" si="18">R270*P270</f>
        <v>3256637.9526876193</v>
      </c>
      <c r="R270" s="30">
        <f>_xlfn.FORECAST.ETS($A270,R$10:R$262,$A$10:$A$262,12,1)</f>
        <v>0.84023757247625019</v>
      </c>
      <c r="S270" s="29">
        <f t="shared" ref="S270:X270" si="19">_xlfn.FORECAST.ETS($A270,S$10:S$269,$A$10:$A$269,12,1)</f>
        <v>80.469283420186514</v>
      </c>
      <c r="T270" s="29">
        <f t="shared" si="19"/>
        <v>6735546.8490197882</v>
      </c>
      <c r="U270" s="29">
        <f t="shared" si="19"/>
        <v>811214.4576588989</v>
      </c>
      <c r="V270" s="29">
        <f t="shared" si="19"/>
        <v>50700721.414281704</v>
      </c>
      <c r="W270" s="29">
        <f t="shared" si="19"/>
        <v>4493635.9384475835</v>
      </c>
      <c r="X270" s="29">
        <f t="shared" si="19"/>
        <v>661.72908455849756</v>
      </c>
      <c r="Y270" s="77">
        <f>Z270*X270</f>
        <v>321.23438136102328</v>
      </c>
      <c r="Z270" s="30">
        <f>_xlfn.FORECAST.ETS($A270,Z$10:Z$269,$A$10:$A$269,12,1)</f>
        <v>0.48544697347759669</v>
      </c>
      <c r="AA270" s="29">
        <f>_xlfn.FORECAST.ETS($A270,AA$10:AA$269,$A$10:$A$269,12,1)</f>
        <v>11980866.531337038</v>
      </c>
      <c r="AB270" s="77">
        <f>AC270*AA270</f>
        <v>8386179.2279104935</v>
      </c>
      <c r="AC270" s="30">
        <f>_xlfn.FORECAST.ETS($A270,AC$10:AC$269,$A$10:$A$269,12,1)</f>
        <v>0.69996433112543943</v>
      </c>
      <c r="AD270" s="29">
        <f>_xlfn.FORECAST.ETS($A270,AD$10:AD$269,$A$10:$A$269,12,1)</f>
        <v>47179.358244727664</v>
      </c>
      <c r="AE270" s="29">
        <v>441553</v>
      </c>
      <c r="AF270" s="8">
        <f t="shared" si="15"/>
        <v>194435455.77516431</v>
      </c>
    </row>
    <row r="271" spans="1:32" x14ac:dyDescent="0.15">
      <c r="A271" s="28">
        <v>45230</v>
      </c>
      <c r="B271" s="29">
        <f t="shared" ref="B271:H277" si="20">_xlfn.FORECAST.ETS($A271,B$10:B$269,$A$10:$A$269,12,1)</f>
        <v>95751447.673852578</v>
      </c>
      <c r="C271" s="29">
        <f t="shared" si="20"/>
        <v>87854.399899011085</v>
      </c>
      <c r="D271" s="29">
        <f t="shared" si="20"/>
        <v>149980.5762604539</v>
      </c>
      <c r="E271" s="29">
        <f t="shared" si="20"/>
        <v>30905.690992993481</v>
      </c>
      <c r="F271" s="29">
        <f t="shared" si="20"/>
        <v>1671551.6128470041</v>
      </c>
      <c r="G271" s="77">
        <f t="shared" si="17"/>
        <v>826430.40150958579</v>
      </c>
      <c r="H271" s="30">
        <f t="shared" si="20"/>
        <v>0.49440914367101169</v>
      </c>
      <c r="I271" s="29">
        <f t="shared" ref="I271:I277" si="21">_xlfn.FORECAST.ETS($A271,I$10:I$269,$A$10:$A$269,12,1)</f>
        <v>3389442.45103908</v>
      </c>
      <c r="J271" s="29">
        <f t="shared" ref="J271:J277" si="22">_xlfn.FORECAST.ETS($A271,J$10:J$269,$A$10:$A$269,12,1)</f>
        <v>2320594.1687048846</v>
      </c>
      <c r="K271" s="29">
        <f t="shared" ref="K271:K277" si="23">_xlfn.FORECAST.ETS($A271,K$10:K$269,$A$10:$A$269,12,1)</f>
        <v>10229192.917052649</v>
      </c>
      <c r="L271" s="29">
        <f t="shared" ref="L271:R277" si="24">_xlfn.FORECAST.ETS($A271,L$10:L$262,$A$10:$A$262,12,1)</f>
        <v>490651.101851026</v>
      </c>
      <c r="M271" s="29"/>
      <c r="N271" s="29">
        <f t="shared" si="24"/>
        <v>4457457.3555086255</v>
      </c>
      <c r="O271" s="29"/>
      <c r="P271" s="29">
        <f t="shared" si="24"/>
        <v>3546324.9003726952</v>
      </c>
      <c r="Q271" s="77">
        <f t="shared" si="18"/>
        <v>3534694.9568721731</v>
      </c>
      <c r="R271" s="30">
        <f t="shared" si="24"/>
        <v>0.99672056457678204</v>
      </c>
      <c r="S271" s="29">
        <f t="shared" ref="S271:S277" si="25">_xlfn.FORECAST.ETS($A271,S$10:S$269,$A$10:$A$269,12,1)</f>
        <v>74.695319672647173</v>
      </c>
      <c r="T271" s="29">
        <f t="shared" ref="T271:V277" si="26">_xlfn.FORECAST.ETS($A271,T$10:T$269,$A$10:$A$269,12,1)</f>
        <v>6678469.1281913267</v>
      </c>
      <c r="U271" s="29">
        <f t="shared" si="26"/>
        <v>844467.67887096992</v>
      </c>
      <c r="V271" s="29">
        <f t="shared" si="26"/>
        <v>48414882.786438964</v>
      </c>
      <c r="W271" s="29">
        <f t="shared" ref="W271:AC277" si="27">_xlfn.FORECAST.ETS($A271,W$10:W$269,$A$10:$A$269,12,1)</f>
        <v>4543504.3714634441</v>
      </c>
      <c r="X271" s="29">
        <f>_xlfn.FORECAST.ETS($A271,X$10:X$269,$A$10:$A$269,12,1)</f>
        <v>626.25799835439682</v>
      </c>
      <c r="Y271" s="77">
        <f t="shared" ref="Y271:Y277" si="28">Z271*X271</f>
        <v>309.75645772486547</v>
      </c>
      <c r="Z271" s="30">
        <f t="shared" si="27"/>
        <v>0.49461477304689938</v>
      </c>
      <c r="AA271" s="29">
        <f>_xlfn.FORECAST.ETS($A271,AA$10:AA$269,$A$10:$A$269,12,1)</f>
        <v>10003105.013872337</v>
      </c>
      <c r="AB271" s="77">
        <f t="shared" ref="AB271:AB277" si="29">AC271*AA271</f>
        <v>8792021.4526244327</v>
      </c>
      <c r="AC271" s="30">
        <f>_xlfn.FORECAST.ETS($A271,AC$10:AC$269,$A$10:$A$269,12,1)</f>
        <v>0.87892923651522503</v>
      </c>
      <c r="AD271" s="29">
        <f t="shared" ref="AD271:AD277" si="30">_xlfn.FORECAST.ETS($A271,AD$10:AD$269,$A$10:$A$269,12,1)</f>
        <v>48429.609834189199</v>
      </c>
      <c r="AE271" s="29">
        <v>400998</v>
      </c>
      <c r="AF271" s="8">
        <f t="shared" si="15"/>
        <v>190991809.17274377</v>
      </c>
    </row>
    <row r="272" spans="1:32" x14ac:dyDescent="0.15">
      <c r="A272" s="28">
        <v>45260</v>
      </c>
      <c r="B272" s="29">
        <f t="shared" si="20"/>
        <v>75740198.136172593</v>
      </c>
      <c r="C272" s="29">
        <f t="shared" si="20"/>
        <v>72296.010723689091</v>
      </c>
      <c r="D272" s="29">
        <f t="shared" si="20"/>
        <v>106699.55826146217</v>
      </c>
      <c r="E272" s="29">
        <f t="shared" si="20"/>
        <v>28157.181824683172</v>
      </c>
      <c r="F272" s="29">
        <f t="shared" si="20"/>
        <v>1364895.8595415256</v>
      </c>
      <c r="G272" s="77">
        <f t="shared" si="17"/>
        <v>854855.29620530899</v>
      </c>
      <c r="H272" s="30">
        <f t="shared" si="20"/>
        <v>0.62631539998403873</v>
      </c>
      <c r="I272" s="29">
        <f t="shared" si="21"/>
        <v>2940747.9097356778</v>
      </c>
      <c r="J272" s="29">
        <f t="shared" si="22"/>
        <v>1936174.6480212105</v>
      </c>
      <c r="K272" s="29">
        <f t="shared" si="23"/>
        <v>7948681.3853087137</v>
      </c>
      <c r="L272" s="29">
        <f t="shared" si="24"/>
        <v>385954.78374870121</v>
      </c>
      <c r="M272" s="29"/>
      <c r="N272" s="29">
        <f t="shared" si="24"/>
        <v>3734573.0683834408</v>
      </c>
      <c r="O272" s="29"/>
      <c r="P272" s="29">
        <f t="shared" si="24"/>
        <v>3323772.7027837127</v>
      </c>
      <c r="Q272" s="77">
        <f t="shared" si="18"/>
        <v>2755231.6560134203</v>
      </c>
      <c r="R272" s="30">
        <f t="shared" si="24"/>
        <v>0.82894707381941912</v>
      </c>
      <c r="S272" s="29">
        <f t="shared" si="25"/>
        <v>38.189155064993741</v>
      </c>
      <c r="T272" s="29">
        <f t="shared" si="26"/>
        <v>5109213.5164208561</v>
      </c>
      <c r="U272" s="29">
        <f t="shared" si="26"/>
        <v>707777.35596390779</v>
      </c>
      <c r="V272" s="29">
        <f t="shared" si="26"/>
        <v>37916861.906878538</v>
      </c>
      <c r="W272" s="29">
        <f t="shared" si="27"/>
        <v>3733603.0245315316</v>
      </c>
      <c r="X272" s="29">
        <f t="shared" si="27"/>
        <v>590.32870289859397</v>
      </c>
      <c r="Y272" s="77">
        <f t="shared" si="28"/>
        <v>295.81728900432046</v>
      </c>
      <c r="Z272" s="30">
        <f t="shared" si="27"/>
        <v>0.5011060576113231</v>
      </c>
      <c r="AA272" s="29">
        <f t="shared" si="27"/>
        <v>10819566.851704624</v>
      </c>
      <c r="AB272" s="77">
        <f t="shared" si="29"/>
        <v>8131086.326665842</v>
      </c>
      <c r="AC272" s="30">
        <f t="shared" si="27"/>
        <v>0.7515168063668638</v>
      </c>
      <c r="AD272" s="29">
        <f t="shared" si="30"/>
        <v>47233.486422198301</v>
      </c>
      <c r="AE272" s="29">
        <v>292115</v>
      </c>
      <c r="AF272" s="8">
        <f t="shared" si="15"/>
        <v>152441794.25772586</v>
      </c>
    </row>
    <row r="273" spans="1:33" x14ac:dyDescent="0.15">
      <c r="A273" s="28">
        <v>45291</v>
      </c>
      <c r="B273" s="29">
        <f t="shared" si="20"/>
        <v>65404107.297044121</v>
      </c>
      <c r="C273" s="29">
        <f t="shared" si="20"/>
        <v>68657.645775166486</v>
      </c>
      <c r="D273" s="29">
        <f t="shared" si="20"/>
        <v>99769.534901248117</v>
      </c>
      <c r="E273" s="29">
        <f t="shared" si="20"/>
        <v>21355.810061025855</v>
      </c>
      <c r="F273" s="29">
        <f t="shared" si="20"/>
        <v>1128752.9554542312</v>
      </c>
      <c r="G273" s="77">
        <f t="shared" si="17"/>
        <v>581273.54685342882</v>
      </c>
      <c r="H273" s="30">
        <f t="shared" si="20"/>
        <v>0.51496967874561494</v>
      </c>
      <c r="I273" s="29">
        <f t="shared" si="21"/>
        <v>2751715.2811631951</v>
      </c>
      <c r="J273" s="29">
        <f t="shared" si="22"/>
        <v>1778350.1515807458</v>
      </c>
      <c r="K273" s="29">
        <f t="shared" si="23"/>
        <v>7246643.2236075019</v>
      </c>
      <c r="L273" s="29">
        <f t="shared" si="24"/>
        <v>347772.2824840612</v>
      </c>
      <c r="M273" s="29"/>
      <c r="N273" s="29">
        <f t="shared" si="24"/>
        <v>3398074.9217706639</v>
      </c>
      <c r="O273" s="29"/>
      <c r="P273" s="29">
        <f t="shared" si="24"/>
        <v>3141038.7893721689</v>
      </c>
      <c r="Q273" s="77">
        <f t="shared" si="18"/>
        <v>2147409.6975418208</v>
      </c>
      <c r="R273" s="30">
        <f t="shared" si="24"/>
        <v>0.68366226638386884</v>
      </c>
      <c r="S273" s="29">
        <f t="shared" si="25"/>
        <v>71.684887173325322</v>
      </c>
      <c r="T273" s="29">
        <f t="shared" si="26"/>
        <v>4755642.091767719</v>
      </c>
      <c r="U273" s="29">
        <f t="shared" si="26"/>
        <v>655650.533699597</v>
      </c>
      <c r="V273" s="29">
        <f t="shared" si="26"/>
        <v>32430883.572275296</v>
      </c>
      <c r="W273" s="29">
        <f t="shared" si="27"/>
        <v>3308576.8769113217</v>
      </c>
      <c r="X273" s="29">
        <f t="shared" si="27"/>
        <v>643.55860994386342</v>
      </c>
      <c r="Y273" s="77">
        <f t="shared" si="28"/>
        <v>330.03959701288113</v>
      </c>
      <c r="Z273" s="30">
        <f t="shared" si="27"/>
        <v>0.51283533762631184</v>
      </c>
      <c r="AA273" s="29">
        <f t="shared" si="27"/>
        <v>10262416.683653999</v>
      </c>
      <c r="AB273" s="77">
        <f t="shared" si="29"/>
        <v>8153265.7769559165</v>
      </c>
      <c r="AC273" s="30">
        <f t="shared" si="27"/>
        <v>0.79447814567327568</v>
      </c>
      <c r="AD273" s="29">
        <f t="shared" si="30"/>
        <v>52383.650677933299</v>
      </c>
      <c r="AE273" s="29">
        <v>215020</v>
      </c>
      <c r="AF273" s="8">
        <f t="shared" si="15"/>
        <v>133416953.61955495</v>
      </c>
    </row>
    <row r="274" spans="1:33" x14ac:dyDescent="0.15">
      <c r="A274" s="28">
        <v>45322</v>
      </c>
      <c r="B274" s="29">
        <f t="shared" si="20"/>
        <v>86982633.79931356</v>
      </c>
      <c r="C274" s="29">
        <f t="shared" si="20"/>
        <v>91435.50621538749</v>
      </c>
      <c r="D274" s="29">
        <f t="shared" si="20"/>
        <v>148573.36205488889</v>
      </c>
      <c r="E274" s="29">
        <f t="shared" si="20"/>
        <v>28307.238995608695</v>
      </c>
      <c r="F274" s="29">
        <f t="shared" si="20"/>
        <v>1404341.6793654442</v>
      </c>
      <c r="G274" s="77">
        <f t="shared" si="17"/>
        <v>568368.67490320781</v>
      </c>
      <c r="H274" s="30">
        <f t="shared" si="20"/>
        <v>0.4047224996982407</v>
      </c>
      <c r="I274" s="29">
        <f t="shared" si="21"/>
        <v>3506621.6369038681</v>
      </c>
      <c r="J274" s="29">
        <f t="shared" si="22"/>
        <v>2437516.2393940133</v>
      </c>
      <c r="K274" s="29">
        <f t="shared" si="23"/>
        <v>9505204.8038490154</v>
      </c>
      <c r="L274" s="29">
        <f t="shared" si="24"/>
        <v>478532.39831171074</v>
      </c>
      <c r="M274" s="29"/>
      <c r="N274" s="29">
        <f t="shared" si="24"/>
        <v>4332517.8978295596</v>
      </c>
      <c r="O274" s="29"/>
      <c r="P274" s="29">
        <f t="shared" si="24"/>
        <v>1800326.8537053093</v>
      </c>
      <c r="Q274" s="77">
        <f t="shared" si="18"/>
        <v>1843744.8385048441</v>
      </c>
      <c r="R274" s="30">
        <f t="shared" si="24"/>
        <v>1.0241167234217359</v>
      </c>
      <c r="S274" s="29">
        <f t="shared" si="25"/>
        <v>95.239230149118185</v>
      </c>
      <c r="T274" s="29">
        <f t="shared" si="26"/>
        <v>6976895.1040198477</v>
      </c>
      <c r="U274" s="29">
        <f t="shared" si="26"/>
        <v>975708.22170411132</v>
      </c>
      <c r="V274" s="29">
        <f t="shared" si="26"/>
        <v>39162035.18708846</v>
      </c>
      <c r="W274" s="29">
        <f t="shared" si="27"/>
        <v>4546148.620144397</v>
      </c>
      <c r="X274" s="29">
        <f t="shared" si="27"/>
        <v>506.41277438286045</v>
      </c>
      <c r="Y274" s="77">
        <f t="shared" si="28"/>
        <v>292.54364890665107</v>
      </c>
      <c r="Z274" s="30">
        <f t="shared" si="27"/>
        <v>0.57767825715526067</v>
      </c>
      <c r="AA274" s="29">
        <f t="shared" si="27"/>
        <v>10378016.521416899</v>
      </c>
      <c r="AB274" s="77">
        <f t="shared" si="29"/>
        <v>7968963.2539527565</v>
      </c>
      <c r="AC274" s="30">
        <f t="shared" si="27"/>
        <v>0.76786958639999958</v>
      </c>
      <c r="AD274" s="29">
        <f t="shared" si="30"/>
        <v>49512.321815165007</v>
      </c>
      <c r="AE274" s="29">
        <v>316602</v>
      </c>
      <c r="AF274" s="8">
        <f t="shared" si="15"/>
        <v>169919708.88787946</v>
      </c>
    </row>
    <row r="275" spans="1:33" x14ac:dyDescent="0.15">
      <c r="A275" s="28">
        <v>45351</v>
      </c>
      <c r="B275" s="29">
        <f t="shared" si="20"/>
        <v>70619729.084255159</v>
      </c>
      <c r="C275" s="29">
        <f t="shared" si="20"/>
        <v>71883.174073560149</v>
      </c>
      <c r="D275" s="29">
        <f t="shared" si="20"/>
        <v>128240.59148215146</v>
      </c>
      <c r="E275" s="29">
        <f t="shared" si="20"/>
        <v>22431.330986679888</v>
      </c>
      <c r="F275" s="29">
        <f t="shared" si="20"/>
        <v>1114487.5883503808</v>
      </c>
      <c r="G275" s="77">
        <f t="shared" si="17"/>
        <v>590607.96156451199</v>
      </c>
      <c r="H275" s="30">
        <f t="shared" si="20"/>
        <v>0.52993677788615479</v>
      </c>
      <c r="I275" s="29">
        <f t="shared" si="21"/>
        <v>2945641.7719053249</v>
      </c>
      <c r="J275" s="29">
        <f t="shared" si="22"/>
        <v>1956324.369105251</v>
      </c>
      <c r="K275" s="29">
        <f t="shared" si="23"/>
        <v>7249282.0613938691</v>
      </c>
      <c r="L275" s="29">
        <f t="shared" si="24"/>
        <v>356928.55609707453</v>
      </c>
      <c r="M275" s="29"/>
      <c r="N275" s="29">
        <f t="shared" si="24"/>
        <v>3684197.5712903086</v>
      </c>
      <c r="O275" s="29"/>
      <c r="P275" s="29">
        <f t="shared" si="24"/>
        <v>1595791.4672268797</v>
      </c>
      <c r="Q275" s="77">
        <f t="shared" si="18"/>
        <v>1441275.406752815</v>
      </c>
      <c r="R275" s="30">
        <f t="shared" si="24"/>
        <v>0.90317277435843279</v>
      </c>
      <c r="S275" s="29">
        <f t="shared" si="25"/>
        <v>29.124605546503261</v>
      </c>
      <c r="T275" s="29">
        <f t="shared" si="26"/>
        <v>6551579.950055195</v>
      </c>
      <c r="U275" s="29">
        <f t="shared" si="26"/>
        <v>821132.82625549298</v>
      </c>
      <c r="V275" s="29">
        <f t="shared" si="26"/>
        <v>33632396.881580979</v>
      </c>
      <c r="W275" s="29">
        <f t="shared" si="27"/>
        <v>3723669.7320649703</v>
      </c>
      <c r="X275" s="29">
        <f t="shared" si="27"/>
        <v>536.51720036523193</v>
      </c>
      <c r="Y275" s="77">
        <f t="shared" si="28"/>
        <v>253.24812872913415</v>
      </c>
      <c r="Z275" s="30">
        <f t="shared" si="27"/>
        <v>0.47202238540858804</v>
      </c>
      <c r="AA275" s="29">
        <f t="shared" si="27"/>
        <v>10678015.161161054</v>
      </c>
      <c r="AB275" s="77">
        <f t="shared" si="29"/>
        <v>7932146.0059294328</v>
      </c>
      <c r="AC275" s="30">
        <f t="shared" si="27"/>
        <v>0.74284835582373776</v>
      </c>
      <c r="AD275" s="29">
        <f t="shared" si="30"/>
        <v>49050.278087378712</v>
      </c>
      <c r="AE275" s="29">
        <v>222421</v>
      </c>
      <c r="AF275" s="8">
        <f t="shared" si="15"/>
        <v>141999220.92561445</v>
      </c>
    </row>
    <row r="276" spans="1:33" x14ac:dyDescent="0.15">
      <c r="A276" s="28">
        <v>45382</v>
      </c>
      <c r="B276" s="29">
        <f t="shared" si="20"/>
        <v>89911696.543964311</v>
      </c>
      <c r="C276" s="29">
        <f t="shared" si="20"/>
        <v>94704.608365032866</v>
      </c>
      <c r="D276" s="29">
        <f t="shared" si="20"/>
        <v>181665.4259158129</v>
      </c>
      <c r="E276" s="29">
        <f t="shared" si="20"/>
        <v>28511.93337067392</v>
      </c>
      <c r="F276" s="29">
        <f t="shared" si="20"/>
        <v>1460447.2062761956</v>
      </c>
      <c r="G276" s="77">
        <f t="shared" si="17"/>
        <v>421640.06106497534</v>
      </c>
      <c r="H276" s="30">
        <f t="shared" si="20"/>
        <v>0.28870613004906936</v>
      </c>
      <c r="I276" s="29">
        <f t="shared" si="21"/>
        <v>3714051.7366365218</v>
      </c>
      <c r="J276" s="29">
        <f t="shared" si="22"/>
        <v>2497686.2890243591</v>
      </c>
      <c r="K276" s="29">
        <f t="shared" si="23"/>
        <v>9275893.1108527035</v>
      </c>
      <c r="L276" s="29">
        <f t="shared" si="24"/>
        <v>476929.41757706244</v>
      </c>
      <c r="M276" s="29"/>
      <c r="N276" s="29">
        <f t="shared" si="24"/>
        <v>4659983.5112728365</v>
      </c>
      <c r="O276" s="29"/>
      <c r="P276" s="29">
        <f t="shared" si="24"/>
        <v>2247861.3054325916</v>
      </c>
      <c r="Q276" s="77">
        <f t="shared" si="18"/>
        <v>1859284.0108795799</v>
      </c>
      <c r="R276" s="30">
        <f t="shared" si="24"/>
        <v>0.82713466635423416</v>
      </c>
      <c r="S276" s="29">
        <f t="shared" si="25"/>
        <v>102.98959436466836</v>
      </c>
      <c r="T276" s="29">
        <f t="shared" si="26"/>
        <v>9274862.3198292572</v>
      </c>
      <c r="U276" s="29">
        <f t="shared" si="26"/>
        <v>1048376.7308761557</v>
      </c>
      <c r="V276" s="29">
        <f t="shared" si="26"/>
        <v>42237918.18913158</v>
      </c>
      <c r="W276" s="29">
        <f t="shared" si="27"/>
        <v>4708454.0815810226</v>
      </c>
      <c r="X276" s="29">
        <f t="shared" si="27"/>
        <v>713.13639068368536</v>
      </c>
      <c r="Y276" s="77">
        <f t="shared" si="28"/>
        <v>335.54434749257331</v>
      </c>
      <c r="Z276" s="30">
        <f t="shared" si="27"/>
        <v>0.4705191768027519</v>
      </c>
      <c r="AA276" s="29">
        <f t="shared" si="27"/>
        <v>12374754.266186157</v>
      </c>
      <c r="AB276" s="77">
        <f t="shared" si="29"/>
        <v>9722771.9649099633</v>
      </c>
      <c r="AC276" s="30">
        <f t="shared" si="27"/>
        <v>0.7856941443659452</v>
      </c>
      <c r="AD276" s="29">
        <f t="shared" si="30"/>
        <v>53393.429651659884</v>
      </c>
      <c r="AE276" s="29">
        <v>289171</v>
      </c>
      <c r="AF276" s="8">
        <f t="shared" si="15"/>
        <v>180457432.89884534</v>
      </c>
    </row>
    <row r="277" spans="1:33" x14ac:dyDescent="0.15">
      <c r="A277" s="28">
        <v>45412</v>
      </c>
      <c r="B277" s="29">
        <f t="shared" si="20"/>
        <v>98206335.05929631</v>
      </c>
      <c r="C277" s="29">
        <f t="shared" si="20"/>
        <v>93235.550823618119</v>
      </c>
      <c r="D277" s="29">
        <f t="shared" si="20"/>
        <v>217748.96953296656</v>
      </c>
      <c r="E277" s="29">
        <f t="shared" si="20"/>
        <v>29883.263049341305</v>
      </c>
      <c r="F277" s="29">
        <f t="shared" si="20"/>
        <v>1448104.5504050776</v>
      </c>
      <c r="G277" s="77">
        <f t="shared" si="17"/>
        <v>642927.10516547144</v>
      </c>
      <c r="H277" s="30">
        <f t="shared" si="20"/>
        <v>0.44397837503212439</v>
      </c>
      <c r="I277" s="29">
        <f t="shared" si="21"/>
        <v>3843897.1634171754</v>
      </c>
      <c r="J277" s="29">
        <f t="shared" si="22"/>
        <v>2685521.782170536</v>
      </c>
      <c r="K277" s="29">
        <f t="shared" si="23"/>
        <v>10453967.218587793</v>
      </c>
      <c r="L277" s="29">
        <f t="shared" si="24"/>
        <v>493134.69822410255</v>
      </c>
      <c r="M277" s="29"/>
      <c r="N277" s="29">
        <f t="shared" si="24"/>
        <v>5129808.5106639042</v>
      </c>
      <c r="O277" s="29"/>
      <c r="P277" s="29">
        <f t="shared" si="24"/>
        <v>1842473.1981143092</v>
      </c>
      <c r="Q277" s="77">
        <f t="shared" si="18"/>
        <v>1694391.7845712001</v>
      </c>
      <c r="R277" s="30">
        <f t="shared" si="24"/>
        <v>0.9196289999253916</v>
      </c>
      <c r="S277" s="29">
        <f t="shared" si="25"/>
        <v>100.02274042765168</v>
      </c>
      <c r="T277" s="29">
        <f t="shared" si="26"/>
        <v>10244589.292747619</v>
      </c>
      <c r="U277" s="29">
        <f t="shared" si="26"/>
        <v>1100140.885361759</v>
      </c>
      <c r="V277" s="29">
        <f t="shared" si="26"/>
        <v>46253229.46063526</v>
      </c>
      <c r="W277" s="29">
        <f t="shared" si="27"/>
        <v>5009581.0211518267</v>
      </c>
      <c r="X277" s="29">
        <f t="shared" si="27"/>
        <v>654.58629249424177</v>
      </c>
      <c r="Y277" s="77">
        <f t="shared" si="28"/>
        <v>371.44152066992666</v>
      </c>
      <c r="Z277" s="30">
        <f t="shared" si="27"/>
        <v>0.56744469740510817</v>
      </c>
      <c r="AA277" s="29">
        <f t="shared" si="27"/>
        <v>10660130.109870736</v>
      </c>
      <c r="AB277" s="77">
        <f t="shared" si="29"/>
        <v>10098883.182608658</v>
      </c>
      <c r="AC277" s="30">
        <f t="shared" si="27"/>
        <v>0.94735083704631418</v>
      </c>
      <c r="AD277" s="29">
        <f t="shared" si="30"/>
        <v>56110.623345755324</v>
      </c>
      <c r="AE277" s="29">
        <v>323870</v>
      </c>
      <c r="AF277" s="8">
        <f>SUM(B277:C277,D277,E277,G277,I277,J277,K277:L277,N277,Q277,S277,T277:U277,V277,W277,Y277,AB277,AD277:AE277)</f>
        <v>196577727.03561437</v>
      </c>
    </row>
    <row r="278" spans="1:33" ht="21" x14ac:dyDescent="0.15">
      <c r="A278" s="31" t="s">
        <v>95</v>
      </c>
      <c r="B278" s="32">
        <f>SUM(B266:B277)</f>
        <v>1109065007.9612298</v>
      </c>
      <c r="C278" s="32">
        <f>SUM(C266:C277)</f>
        <v>1014226.1799923583</v>
      </c>
      <c r="D278" s="32">
        <f>SUM(D266:D277)</f>
        <v>2106391.6944163218</v>
      </c>
      <c r="E278" s="32">
        <f>SUM(E266:E277)</f>
        <v>347090.18724737968</v>
      </c>
      <c r="F278" s="32"/>
      <c r="G278" s="32">
        <f>SUM(G266:G277)</f>
        <v>8536548.1610367745</v>
      </c>
      <c r="H278" s="32"/>
      <c r="I278" s="32">
        <f>SUM(I266:I277)</f>
        <v>40206822.965585463</v>
      </c>
      <c r="J278" s="32">
        <f>SUM(J266:J277)</f>
        <v>27774163.457898386</v>
      </c>
      <c r="K278" s="32">
        <f>SUM(K266:K277)</f>
        <v>119011684.01598203</v>
      </c>
      <c r="L278" s="32">
        <f>SUM(L266:L277)</f>
        <v>5425669.1591163846</v>
      </c>
      <c r="M278" s="33"/>
      <c r="N278" s="32">
        <f>SUM(N266:N277)</f>
        <v>52591085.489941336</v>
      </c>
      <c r="O278" s="33"/>
      <c r="P278" s="79"/>
      <c r="Q278" s="32">
        <f>SUM(Q266:Q277)</f>
        <v>29056166.303823475</v>
      </c>
      <c r="R278" s="32"/>
      <c r="S278" s="32">
        <f>SUM(S266:S277)</f>
        <v>832.41481581909431</v>
      </c>
      <c r="T278" s="32">
        <f>SUM(T266:T277)</f>
        <v>91282757.252051607</v>
      </c>
      <c r="U278" s="32">
        <f>SUM(U266:U277)</f>
        <v>10750804.690390892</v>
      </c>
      <c r="V278" s="32">
        <f>SUM(V266:V277)</f>
        <v>542974871.39831066</v>
      </c>
      <c r="W278" s="32">
        <f>SUM(W266:W277)</f>
        <v>54190085.666296095</v>
      </c>
      <c r="X278" s="32"/>
      <c r="Y278" s="32">
        <f>SUM(Y266:Y277)</f>
        <v>3449.6253709013754</v>
      </c>
      <c r="Z278" s="32"/>
      <c r="AA278" s="32"/>
      <c r="AB278" s="32">
        <f>SUM(AB266:AB277)</f>
        <v>104684185.1915575</v>
      </c>
      <c r="AC278" s="32"/>
      <c r="AD278" s="32">
        <f>SUM(AD266:AD277)</f>
        <v>608568.75807900727</v>
      </c>
      <c r="AE278" s="32">
        <f>SUM(AE266:AE277)</f>
        <v>4423053</v>
      </c>
      <c r="AF278" s="32">
        <f>SUM(B278:AE278)</f>
        <v>2204053463.5731421</v>
      </c>
      <c r="AG278" s="8"/>
    </row>
    <row r="279" spans="1:33" x14ac:dyDescent="0.15">
      <c r="P279" s="6"/>
    </row>
    <row r="280" spans="1:33" x14ac:dyDescent="0.15">
      <c r="P280" s="6"/>
    </row>
    <row r="281" spans="1:33" x14ac:dyDescent="0.15">
      <c r="P281" s="6"/>
    </row>
  </sheetData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57310-C11C-4505-BD86-E114681CAFF5}">
  <sheetPr>
    <tabColor theme="5" tint="0.499984740745262"/>
  </sheetPr>
  <dimension ref="A1:AK280"/>
  <sheetViews>
    <sheetView zoomScaleNormal="100" workbookViewId="0">
      <pane xSplit="1" ySplit="9" topLeftCell="B252" activePane="bottomRight" state="frozen"/>
      <selection activeCell="J2" sqref="J2"/>
      <selection pane="topRight" activeCell="J2" sqref="J2"/>
      <selection pane="bottomLeft" activeCell="J2" sqref="J2"/>
      <selection pane="bottomRight" activeCell="F284" sqref="F284"/>
    </sheetView>
  </sheetViews>
  <sheetFormatPr defaultColWidth="9" defaultRowHeight="10.5" x14ac:dyDescent="0.15"/>
  <cols>
    <col min="1" max="1" width="15.75" style="2" customWidth="1"/>
    <col min="2" max="2" width="13.25" style="2" customWidth="1"/>
    <col min="3" max="3" width="10.25" style="2" customWidth="1"/>
    <col min="4" max="4" width="11.5" style="2" customWidth="1"/>
    <col min="5" max="5" width="10.25" style="2" customWidth="1"/>
    <col min="6" max="6" width="14.5" style="2" customWidth="1"/>
    <col min="7" max="7" width="13.875" style="2" customWidth="1"/>
    <col min="8" max="8" width="14" style="2" customWidth="1"/>
    <col min="9" max="9" width="13.25" style="2" customWidth="1"/>
    <col min="10" max="10" width="14" style="2" customWidth="1"/>
    <col min="11" max="11" width="13.75" style="2" customWidth="1"/>
    <col min="12" max="12" width="12.75" style="2" customWidth="1"/>
    <col min="13" max="13" width="16" style="2" customWidth="1"/>
    <col min="14" max="14" width="11.625" style="2" customWidth="1"/>
    <col min="15" max="15" width="16.5" style="2" customWidth="1"/>
    <col min="16" max="16" width="10.25" style="2" customWidth="1"/>
    <col min="17" max="17" width="11.5" style="2" customWidth="1"/>
    <col min="18" max="18" width="10.625" style="2" customWidth="1"/>
    <col min="19" max="19" width="10.25" style="2" customWidth="1"/>
    <col min="20" max="20" width="10.625" style="2" customWidth="1"/>
    <col min="21" max="21" width="11.5" style="2" customWidth="1"/>
    <col min="22" max="23" width="10.25" style="2" customWidth="1"/>
    <col min="24" max="24" width="11.625" style="2" customWidth="1"/>
    <col min="25" max="25" width="10.625" style="2" customWidth="1"/>
    <col min="26" max="26" width="11.5" style="2" customWidth="1"/>
    <col min="27" max="27" width="11.75" style="2" customWidth="1"/>
    <col min="28" max="28" width="10.25" style="2" customWidth="1"/>
    <col min="29" max="29" width="10.5" style="2" customWidth="1"/>
    <col min="30" max="30" width="10.875" style="2" customWidth="1"/>
    <col min="31" max="31" width="10.5" style="2" customWidth="1"/>
    <col min="32" max="32" width="10.25" style="2" customWidth="1"/>
    <col min="33" max="33" width="10.875" style="2" customWidth="1"/>
    <col min="34" max="34" width="10.25" style="2" customWidth="1"/>
    <col min="35" max="35" width="10.625" style="2" customWidth="1"/>
    <col min="36" max="36" width="14" style="2" customWidth="1"/>
    <col min="37" max="37" width="11.625" style="2" customWidth="1"/>
    <col min="38" max="16384" width="9" style="2"/>
  </cols>
  <sheetData>
    <row r="1" spans="1:36" x14ac:dyDescent="0.15">
      <c r="J1" s="2" t="s">
        <v>104</v>
      </c>
    </row>
    <row r="2" spans="1:36" x14ac:dyDescent="0.15">
      <c r="A2" s="1" t="s">
        <v>0</v>
      </c>
      <c r="D2" s="3"/>
      <c r="E2" s="3"/>
      <c r="F2" s="4" t="s">
        <v>90</v>
      </c>
      <c r="J2" s="5">
        <f>AJ278</f>
        <v>2202811268</v>
      </c>
      <c r="L2" s="8"/>
    </row>
    <row r="3" spans="1:36" x14ac:dyDescent="0.15">
      <c r="A3" s="2" t="s">
        <v>1</v>
      </c>
      <c r="D3" s="3"/>
      <c r="E3" s="3"/>
      <c r="F3" s="4" t="s">
        <v>96</v>
      </c>
      <c r="J3" s="6">
        <f>SUM(AJ254:AJ265)</f>
        <v>2130076310</v>
      </c>
      <c r="L3" s="15"/>
    </row>
    <row r="4" spans="1:36" x14ac:dyDescent="0.15">
      <c r="A4" s="60" t="s">
        <v>2</v>
      </c>
      <c r="B4" s="7"/>
      <c r="D4" s="3"/>
      <c r="E4" s="3"/>
      <c r="F4" s="4" t="s">
        <v>3</v>
      </c>
      <c r="J4" s="8">
        <f>J2-J3</f>
        <v>72734958</v>
      </c>
      <c r="L4" s="8"/>
    </row>
    <row r="5" spans="1:36" x14ac:dyDescent="0.15">
      <c r="A5" s="61" t="s">
        <v>4</v>
      </c>
      <c r="B5" s="9"/>
      <c r="D5" s="3"/>
      <c r="E5" s="3"/>
      <c r="F5" s="4" t="s">
        <v>5</v>
      </c>
      <c r="J5" s="53">
        <f>J4/J3</f>
        <v>3.4146644258017216E-2</v>
      </c>
      <c r="L5" s="69"/>
    </row>
    <row r="6" spans="1:36" x14ac:dyDescent="0.15">
      <c r="A6" s="10" t="s">
        <v>6</v>
      </c>
      <c r="B6" s="10"/>
      <c r="D6" s="3"/>
      <c r="E6" s="3"/>
    </row>
    <row r="7" spans="1:36" x14ac:dyDescent="0.15">
      <c r="D7" s="3"/>
      <c r="E7" s="3"/>
    </row>
    <row r="8" spans="1:36" x14ac:dyDescent="0.15">
      <c r="D8" s="3"/>
    </row>
    <row r="9" spans="1:36" s="13" customFormat="1" ht="84" x14ac:dyDescent="0.3">
      <c r="A9" s="11" t="s">
        <v>7</v>
      </c>
      <c r="B9" s="12" t="s">
        <v>8</v>
      </c>
      <c r="C9" s="12" t="s">
        <v>9</v>
      </c>
      <c r="D9" s="12" t="s">
        <v>10</v>
      </c>
      <c r="E9" s="12" t="s">
        <v>11</v>
      </c>
      <c r="F9" s="12" t="s">
        <v>12</v>
      </c>
      <c r="G9" s="12" t="s">
        <v>13</v>
      </c>
      <c r="H9" s="12" t="s">
        <v>14</v>
      </c>
      <c r="I9" s="12" t="s">
        <v>15</v>
      </c>
      <c r="J9" s="12" t="s">
        <v>16</v>
      </c>
      <c r="K9" s="12" t="s">
        <v>17</v>
      </c>
      <c r="L9" s="12" t="s">
        <v>18</v>
      </c>
      <c r="M9" s="12" t="s">
        <v>19</v>
      </c>
      <c r="N9" s="12" t="s">
        <v>20</v>
      </c>
      <c r="O9" s="12" t="s">
        <v>21</v>
      </c>
      <c r="P9" s="12" t="s">
        <v>22</v>
      </c>
      <c r="Q9" s="12" t="s">
        <v>23</v>
      </c>
      <c r="R9" s="12" t="s">
        <v>24</v>
      </c>
      <c r="S9" s="12" t="s">
        <v>25</v>
      </c>
      <c r="T9" s="12" t="s">
        <v>26</v>
      </c>
      <c r="U9" s="12" t="s">
        <v>27</v>
      </c>
      <c r="V9" s="12" t="s">
        <v>28</v>
      </c>
      <c r="W9" s="12" t="s">
        <v>29</v>
      </c>
      <c r="X9" s="12" t="s">
        <v>30</v>
      </c>
      <c r="Y9" s="12" t="s">
        <v>31</v>
      </c>
      <c r="Z9" s="12" t="s">
        <v>32</v>
      </c>
      <c r="AA9" s="12" t="s">
        <v>33</v>
      </c>
      <c r="AB9" s="12" t="s">
        <v>34</v>
      </c>
      <c r="AC9" s="12" t="s">
        <v>35</v>
      </c>
      <c r="AD9" s="12" t="s">
        <v>36</v>
      </c>
      <c r="AE9" s="12" t="s">
        <v>37</v>
      </c>
      <c r="AF9" s="12" t="s">
        <v>38</v>
      </c>
      <c r="AG9" s="12" t="s">
        <v>39</v>
      </c>
      <c r="AH9" s="12" t="s">
        <v>40</v>
      </c>
      <c r="AI9" s="12" t="s">
        <v>41</v>
      </c>
      <c r="AJ9" s="12" t="s">
        <v>42</v>
      </c>
    </row>
    <row r="10" spans="1:36" s="16" customFormat="1" x14ac:dyDescent="0.15">
      <c r="A10" s="14">
        <v>37287</v>
      </c>
      <c r="B10" s="15">
        <v>48917163</v>
      </c>
      <c r="C10" s="15">
        <v>24507</v>
      </c>
      <c r="E10" s="15">
        <v>165741</v>
      </c>
      <c r="G10" s="15">
        <v>74515</v>
      </c>
      <c r="H10" s="15">
        <v>171463</v>
      </c>
      <c r="J10" s="15">
        <v>57460</v>
      </c>
      <c r="M10" s="15">
        <v>437550</v>
      </c>
      <c r="O10" s="15">
        <v>6781934</v>
      </c>
      <c r="P10" s="15">
        <v>698082</v>
      </c>
      <c r="R10" s="15"/>
      <c r="T10" s="15">
        <v>12358860</v>
      </c>
      <c r="U10" s="17"/>
      <c r="V10" s="15">
        <v>240</v>
      </c>
      <c r="X10" s="15">
        <v>0</v>
      </c>
      <c r="Y10" s="15">
        <v>5084</v>
      </c>
      <c r="AA10" s="15">
        <v>7518753</v>
      </c>
      <c r="AD10" s="15">
        <v>4889100</v>
      </c>
      <c r="AF10" s="2"/>
      <c r="AG10" s="15">
        <v>4548916</v>
      </c>
      <c r="AH10" s="2"/>
      <c r="AI10" s="18">
        <v>315144</v>
      </c>
      <c r="AJ10" s="18">
        <f t="shared" ref="AJ10:AJ73" si="0">SUM(B10:C10,E10,G10:H10,J10,M10,O10,P10,R10,T10,V10,X10:Y10,AA10,AD10,AF10:AI10)</f>
        <v>86964512</v>
      </c>
    </row>
    <row r="11" spans="1:36" s="16" customFormat="1" x14ac:dyDescent="0.15">
      <c r="A11" s="14">
        <v>37315</v>
      </c>
      <c r="B11" s="15">
        <v>39793773</v>
      </c>
      <c r="C11" s="15">
        <v>20703</v>
      </c>
      <c r="E11" s="15">
        <v>140121</v>
      </c>
      <c r="G11" s="15">
        <v>61196</v>
      </c>
      <c r="H11" s="15">
        <v>144356</v>
      </c>
      <c r="J11" s="15">
        <v>42274</v>
      </c>
      <c r="M11" s="15">
        <v>378689</v>
      </c>
      <c r="O11" s="15">
        <v>5673567</v>
      </c>
      <c r="P11" s="15">
        <v>568488</v>
      </c>
      <c r="R11" s="15"/>
      <c r="T11" s="15">
        <v>9962475</v>
      </c>
      <c r="U11" s="17"/>
      <c r="V11" s="15">
        <v>72</v>
      </c>
      <c r="X11" s="15">
        <v>0</v>
      </c>
      <c r="Y11" s="15">
        <v>3466</v>
      </c>
      <c r="AA11" s="15">
        <v>6665192</v>
      </c>
      <c r="AD11" s="15">
        <v>4146684</v>
      </c>
      <c r="AF11" s="2"/>
      <c r="AG11" s="15">
        <v>4484984</v>
      </c>
      <c r="AH11" s="2"/>
      <c r="AI11" s="18">
        <v>252864</v>
      </c>
      <c r="AJ11" s="18">
        <f t="shared" si="0"/>
        <v>72338904</v>
      </c>
    </row>
    <row r="12" spans="1:36" s="16" customFormat="1" x14ac:dyDescent="0.15">
      <c r="A12" s="14">
        <v>37346</v>
      </c>
      <c r="B12" s="15">
        <v>34977109</v>
      </c>
      <c r="C12" s="15">
        <v>18107</v>
      </c>
      <c r="E12" s="15">
        <v>132407</v>
      </c>
      <c r="G12" s="15">
        <v>56649</v>
      </c>
      <c r="H12" s="15">
        <v>133116</v>
      </c>
      <c r="J12" s="15">
        <v>45336</v>
      </c>
      <c r="M12" s="15">
        <v>325179</v>
      </c>
      <c r="O12" s="15">
        <v>5010962</v>
      </c>
      <c r="P12" s="15">
        <v>527136</v>
      </c>
      <c r="R12" s="15"/>
      <c r="T12" s="15">
        <v>9632023</v>
      </c>
      <c r="U12" s="17"/>
      <c r="V12" s="15">
        <v>144</v>
      </c>
      <c r="X12" s="15">
        <v>0</v>
      </c>
      <c r="Y12" s="15">
        <v>1742</v>
      </c>
      <c r="AA12" s="15">
        <v>5739414</v>
      </c>
      <c r="AD12" s="15">
        <v>3406078</v>
      </c>
      <c r="AF12" s="2"/>
      <c r="AG12" s="15">
        <v>4056108</v>
      </c>
      <c r="AH12" s="2"/>
      <c r="AI12" s="18">
        <v>230148</v>
      </c>
      <c r="AJ12" s="18">
        <f t="shared" si="0"/>
        <v>64291658</v>
      </c>
    </row>
    <row r="13" spans="1:36" s="16" customFormat="1" x14ac:dyDescent="0.15">
      <c r="A13" s="14">
        <v>37376</v>
      </c>
      <c r="B13" s="15">
        <v>51831697</v>
      </c>
      <c r="C13" s="15">
        <v>26314</v>
      </c>
      <c r="E13" s="15">
        <v>192841</v>
      </c>
      <c r="G13" s="15">
        <v>81097</v>
      </c>
      <c r="H13" s="15">
        <v>167964</v>
      </c>
      <c r="J13" s="15">
        <v>71361</v>
      </c>
      <c r="M13" s="15">
        <v>503182</v>
      </c>
      <c r="O13" s="15">
        <v>6860211</v>
      </c>
      <c r="P13" s="15">
        <v>684192</v>
      </c>
      <c r="R13" s="15"/>
      <c r="T13" s="15">
        <v>13110767</v>
      </c>
      <c r="U13" s="17"/>
      <c r="V13" s="15">
        <v>168</v>
      </c>
      <c r="X13" s="15">
        <v>0</v>
      </c>
      <c r="Y13" s="15">
        <v>2963</v>
      </c>
      <c r="AA13" s="15">
        <v>8677317</v>
      </c>
      <c r="AD13" s="15">
        <v>5111870</v>
      </c>
      <c r="AF13" s="2"/>
      <c r="AG13" s="15">
        <v>5984240</v>
      </c>
      <c r="AH13" s="2"/>
      <c r="AI13" s="18">
        <v>351072</v>
      </c>
      <c r="AJ13" s="18">
        <f t="shared" si="0"/>
        <v>93657256</v>
      </c>
    </row>
    <row r="14" spans="1:36" s="16" customFormat="1" x14ac:dyDescent="0.15">
      <c r="A14" s="14">
        <v>37407</v>
      </c>
      <c r="B14" s="15">
        <v>62783404</v>
      </c>
      <c r="C14" s="15">
        <v>30748</v>
      </c>
      <c r="E14" s="15">
        <v>241102</v>
      </c>
      <c r="G14" s="15">
        <v>102765</v>
      </c>
      <c r="H14" s="15">
        <v>222930</v>
      </c>
      <c r="J14" s="15">
        <v>74535</v>
      </c>
      <c r="M14" s="15">
        <v>611581</v>
      </c>
      <c r="O14" s="15">
        <v>9019728</v>
      </c>
      <c r="P14" s="15">
        <v>842232</v>
      </c>
      <c r="R14" s="15"/>
      <c r="T14" s="15">
        <v>14219434</v>
      </c>
      <c r="U14" s="17"/>
      <c r="V14" s="15">
        <v>372</v>
      </c>
      <c r="X14" s="15">
        <v>0</v>
      </c>
      <c r="Y14" s="15">
        <v>5030</v>
      </c>
      <c r="AA14" s="15">
        <v>11827238</v>
      </c>
      <c r="AD14" s="15">
        <v>6401623</v>
      </c>
      <c r="AF14" s="2"/>
      <c r="AG14" s="15">
        <v>7485461</v>
      </c>
      <c r="AH14" s="2"/>
      <c r="AI14" s="18">
        <v>361008</v>
      </c>
      <c r="AJ14" s="18">
        <f t="shared" si="0"/>
        <v>114229191</v>
      </c>
    </row>
    <row r="15" spans="1:36" s="16" customFormat="1" x14ac:dyDescent="0.15">
      <c r="A15" s="14">
        <v>37437</v>
      </c>
      <c r="B15" s="15">
        <v>55337529</v>
      </c>
      <c r="C15" s="15">
        <v>24043</v>
      </c>
      <c r="E15" s="15">
        <v>195565</v>
      </c>
      <c r="G15" s="15">
        <v>80990</v>
      </c>
      <c r="H15" s="15">
        <v>201611</v>
      </c>
      <c r="J15" s="15">
        <v>64811</v>
      </c>
      <c r="M15" s="15">
        <v>498234</v>
      </c>
      <c r="O15" s="15">
        <v>7606587</v>
      </c>
      <c r="P15" s="15">
        <v>644568</v>
      </c>
      <c r="R15" s="15"/>
      <c r="T15" s="15">
        <v>13140860</v>
      </c>
      <c r="U15" s="17"/>
      <c r="V15" s="15">
        <v>264</v>
      </c>
      <c r="X15" s="15">
        <v>0</v>
      </c>
      <c r="Y15" s="15">
        <v>1296</v>
      </c>
      <c r="AA15" s="15">
        <v>10251097</v>
      </c>
      <c r="AD15" s="15">
        <v>4884938</v>
      </c>
      <c r="AF15" s="2"/>
      <c r="AG15" s="15">
        <v>6102166</v>
      </c>
      <c r="AH15" s="2"/>
      <c r="AI15" s="18">
        <v>337776</v>
      </c>
      <c r="AJ15" s="18">
        <f t="shared" si="0"/>
        <v>99372335</v>
      </c>
    </row>
    <row r="16" spans="1:36" s="16" customFormat="1" x14ac:dyDescent="0.15">
      <c r="A16" s="14">
        <v>37468</v>
      </c>
      <c r="B16" s="15">
        <v>72911747</v>
      </c>
      <c r="C16" s="15">
        <v>28782</v>
      </c>
      <c r="E16" s="15">
        <v>216410</v>
      </c>
      <c r="G16" s="15">
        <v>96635</v>
      </c>
      <c r="H16" s="15">
        <v>218303</v>
      </c>
      <c r="J16" s="15">
        <v>74236</v>
      </c>
      <c r="M16" s="15">
        <v>589426</v>
      </c>
      <c r="O16" s="15">
        <v>10071015</v>
      </c>
      <c r="P16" s="15">
        <v>745356</v>
      </c>
      <c r="R16" s="15"/>
      <c r="T16" s="15">
        <v>16688220</v>
      </c>
      <c r="U16" s="17"/>
      <c r="V16" s="15">
        <v>240</v>
      </c>
      <c r="X16" s="15">
        <v>0</v>
      </c>
      <c r="Y16" s="15">
        <v>1232</v>
      </c>
      <c r="AA16" s="15">
        <v>14373049</v>
      </c>
      <c r="AD16" s="15">
        <v>5774788</v>
      </c>
      <c r="AF16" s="2"/>
      <c r="AG16" s="15">
        <v>6236337</v>
      </c>
      <c r="AH16" s="2"/>
      <c r="AI16" s="18">
        <v>504108</v>
      </c>
      <c r="AJ16" s="18">
        <f t="shared" si="0"/>
        <v>128529884</v>
      </c>
    </row>
    <row r="17" spans="1:36" s="16" customFormat="1" x14ac:dyDescent="0.15">
      <c r="A17" s="14">
        <v>37499</v>
      </c>
      <c r="B17" s="15">
        <v>61601726</v>
      </c>
      <c r="C17" s="15">
        <v>22688</v>
      </c>
      <c r="E17" s="15">
        <v>168988</v>
      </c>
      <c r="G17" s="15">
        <v>74617</v>
      </c>
      <c r="H17" s="15">
        <v>154570</v>
      </c>
      <c r="J17" s="15">
        <v>49380</v>
      </c>
      <c r="M17" s="15">
        <v>471209</v>
      </c>
      <c r="O17" s="15">
        <v>8577564</v>
      </c>
      <c r="P17" s="15">
        <v>678493</v>
      </c>
      <c r="R17" s="15"/>
      <c r="T17" s="15">
        <v>14096837</v>
      </c>
      <c r="U17" s="17"/>
      <c r="V17" s="15">
        <v>132</v>
      </c>
      <c r="X17" s="15">
        <v>0</v>
      </c>
      <c r="Y17" s="15">
        <v>295</v>
      </c>
      <c r="AA17" s="15">
        <v>12095901</v>
      </c>
      <c r="AD17" s="15">
        <v>4796100</v>
      </c>
      <c r="AF17" s="2"/>
      <c r="AG17" s="15">
        <v>4150282</v>
      </c>
      <c r="AH17" s="2"/>
      <c r="AI17" s="18">
        <v>420540</v>
      </c>
      <c r="AJ17" s="18">
        <f t="shared" si="0"/>
        <v>107359322</v>
      </c>
    </row>
    <row r="18" spans="1:36" s="16" customFormat="1" x14ac:dyDescent="0.15">
      <c r="A18" s="14">
        <v>37529</v>
      </c>
      <c r="B18" s="15">
        <v>53182316</v>
      </c>
      <c r="C18" s="15">
        <v>20996</v>
      </c>
      <c r="E18" s="15">
        <v>149769</v>
      </c>
      <c r="G18" s="15">
        <v>66093</v>
      </c>
      <c r="H18" s="15">
        <v>116613</v>
      </c>
      <c r="J18" s="15">
        <v>55233</v>
      </c>
      <c r="M18" s="15">
        <v>422114</v>
      </c>
      <c r="O18" s="15">
        <v>7380951</v>
      </c>
      <c r="P18" s="15">
        <v>590040</v>
      </c>
      <c r="R18" s="15"/>
      <c r="T18" s="15">
        <v>12464041</v>
      </c>
      <c r="U18" s="17"/>
      <c r="V18" s="15">
        <v>252</v>
      </c>
      <c r="X18" s="15">
        <v>0</v>
      </c>
      <c r="Y18" s="15">
        <v>273</v>
      </c>
      <c r="AA18" s="15">
        <v>10514770</v>
      </c>
      <c r="AD18" s="15">
        <v>4157509</v>
      </c>
      <c r="AF18" s="2"/>
      <c r="AG18" s="15">
        <v>4172866</v>
      </c>
      <c r="AH18" s="2"/>
      <c r="AI18" s="18">
        <v>404628</v>
      </c>
      <c r="AJ18" s="18">
        <f t="shared" si="0"/>
        <v>93698464</v>
      </c>
    </row>
    <row r="19" spans="1:36" s="16" customFormat="1" x14ac:dyDescent="0.15">
      <c r="A19" s="14">
        <v>37560</v>
      </c>
      <c r="B19" s="15">
        <v>52986337</v>
      </c>
      <c r="C19" s="15">
        <v>21148</v>
      </c>
      <c r="E19" s="15">
        <v>170996</v>
      </c>
      <c r="G19" s="15">
        <v>75622</v>
      </c>
      <c r="H19" s="15">
        <v>179245</v>
      </c>
      <c r="J19" s="15">
        <v>59434</v>
      </c>
      <c r="M19" s="15">
        <v>460662</v>
      </c>
      <c r="O19" s="15">
        <v>7643616</v>
      </c>
      <c r="P19" s="15">
        <v>672901</v>
      </c>
      <c r="R19" s="15"/>
      <c r="T19" s="15">
        <v>12593628</v>
      </c>
      <c r="U19" s="17"/>
      <c r="V19" s="15">
        <v>108</v>
      </c>
      <c r="X19" s="15">
        <v>0</v>
      </c>
      <c r="Y19" s="15">
        <v>148</v>
      </c>
      <c r="AA19" s="15">
        <v>10362073</v>
      </c>
      <c r="AD19" s="15">
        <v>4360407</v>
      </c>
      <c r="AF19" s="2"/>
      <c r="AG19" s="15">
        <v>5623605</v>
      </c>
      <c r="AH19" s="2"/>
      <c r="AI19" s="18">
        <v>372504</v>
      </c>
      <c r="AJ19" s="18">
        <f t="shared" si="0"/>
        <v>95582434</v>
      </c>
    </row>
    <row r="20" spans="1:36" s="16" customFormat="1" x14ac:dyDescent="0.15">
      <c r="A20" s="14">
        <v>37590</v>
      </c>
      <c r="B20" s="15">
        <v>43968926</v>
      </c>
      <c r="C20" s="15">
        <v>21020</v>
      </c>
      <c r="E20" s="15">
        <v>161230</v>
      </c>
      <c r="G20" s="15">
        <v>69955</v>
      </c>
      <c r="H20" s="15">
        <v>211353</v>
      </c>
      <c r="J20" s="15">
        <v>49877</v>
      </c>
      <c r="M20" s="15">
        <v>429725</v>
      </c>
      <c r="O20" s="15">
        <v>6323687</v>
      </c>
      <c r="P20" s="15">
        <v>595539</v>
      </c>
      <c r="R20" s="15"/>
      <c r="T20" s="15">
        <v>10476274</v>
      </c>
      <c r="U20" s="17"/>
      <c r="V20" s="15">
        <v>108</v>
      </c>
      <c r="X20" s="15">
        <v>0</v>
      </c>
      <c r="Y20" s="15">
        <v>14</v>
      </c>
      <c r="AA20" s="15">
        <v>8511644</v>
      </c>
      <c r="AD20" s="15">
        <v>3811366</v>
      </c>
      <c r="AF20" s="2"/>
      <c r="AG20" s="15">
        <v>5277339</v>
      </c>
      <c r="AH20" s="2"/>
      <c r="AI20" s="18">
        <v>321960</v>
      </c>
      <c r="AJ20" s="18">
        <f t="shared" si="0"/>
        <v>80230017</v>
      </c>
    </row>
    <row r="21" spans="1:36" s="16" customFormat="1" x14ac:dyDescent="0.15">
      <c r="A21" s="14">
        <v>37621</v>
      </c>
      <c r="B21" s="15">
        <v>43645575</v>
      </c>
      <c r="C21" s="15">
        <v>19741</v>
      </c>
      <c r="E21" s="15">
        <v>144555</v>
      </c>
      <c r="G21" s="15">
        <v>69983</v>
      </c>
      <c r="H21" s="15">
        <v>202720</v>
      </c>
      <c r="J21" s="15">
        <v>44084</v>
      </c>
      <c r="M21" s="15">
        <v>427414</v>
      </c>
      <c r="O21" s="15">
        <v>6006459</v>
      </c>
      <c r="P21" s="15">
        <v>580321</v>
      </c>
      <c r="R21" s="15"/>
      <c r="T21" s="15">
        <v>10646532</v>
      </c>
      <c r="U21" s="17"/>
      <c r="V21" s="15">
        <v>180</v>
      </c>
      <c r="X21" s="15">
        <v>0</v>
      </c>
      <c r="Y21" s="15">
        <v>24</v>
      </c>
      <c r="AA21" s="15">
        <v>7916705</v>
      </c>
      <c r="AD21" s="15">
        <v>3833274</v>
      </c>
      <c r="AF21" s="2"/>
      <c r="AG21" s="15">
        <v>5187676</v>
      </c>
      <c r="AH21" s="2"/>
      <c r="AI21" s="18">
        <v>337452</v>
      </c>
      <c r="AJ21" s="18">
        <f t="shared" si="0"/>
        <v>79062695</v>
      </c>
    </row>
    <row r="22" spans="1:36" s="16" customFormat="1" x14ac:dyDescent="0.15">
      <c r="A22" s="14">
        <v>37652</v>
      </c>
      <c r="B22" s="15">
        <v>47880549</v>
      </c>
      <c r="C22" s="15">
        <v>21936</v>
      </c>
      <c r="E22" s="15">
        <v>151209</v>
      </c>
      <c r="G22" s="15">
        <v>81828</v>
      </c>
      <c r="H22" s="15">
        <v>190023</v>
      </c>
      <c r="J22" s="15">
        <v>54615</v>
      </c>
      <c r="M22" s="15">
        <v>473671</v>
      </c>
      <c r="O22" s="15">
        <v>6635882</v>
      </c>
      <c r="P22" s="15">
        <v>655725</v>
      </c>
      <c r="R22" s="15"/>
      <c r="T22" s="15">
        <v>11997791</v>
      </c>
      <c r="U22" s="17"/>
      <c r="V22" s="15">
        <v>156</v>
      </c>
      <c r="X22" s="15">
        <v>0</v>
      </c>
      <c r="Y22" s="15">
        <v>0</v>
      </c>
      <c r="AA22" s="15">
        <v>8002763</v>
      </c>
      <c r="AD22" s="15">
        <v>4619917</v>
      </c>
      <c r="AF22" s="2"/>
      <c r="AG22" s="15">
        <v>4910116</v>
      </c>
      <c r="AH22" s="2"/>
      <c r="AI22" s="18">
        <v>381108</v>
      </c>
      <c r="AJ22" s="18">
        <f t="shared" si="0"/>
        <v>86057289</v>
      </c>
    </row>
    <row r="23" spans="1:36" s="16" customFormat="1" x14ac:dyDescent="0.15">
      <c r="A23" s="14">
        <v>37680</v>
      </c>
      <c r="B23" s="15">
        <v>37769078</v>
      </c>
      <c r="C23" s="15">
        <v>17607</v>
      </c>
      <c r="E23" s="15">
        <v>129282</v>
      </c>
      <c r="G23" s="15">
        <v>63876</v>
      </c>
      <c r="H23" s="15">
        <v>209878</v>
      </c>
      <c r="J23" s="15">
        <v>44118</v>
      </c>
      <c r="M23" s="15">
        <v>401131</v>
      </c>
      <c r="O23" s="15">
        <v>5146460</v>
      </c>
      <c r="P23" s="15">
        <v>526286</v>
      </c>
      <c r="R23" s="15"/>
      <c r="T23" s="15">
        <v>9650862</v>
      </c>
      <c r="U23" s="17"/>
      <c r="V23" s="15">
        <v>132</v>
      </c>
      <c r="X23" s="15">
        <v>0</v>
      </c>
      <c r="Y23" s="15">
        <v>0</v>
      </c>
      <c r="AA23" s="15">
        <v>6590621</v>
      </c>
      <c r="AD23" s="15">
        <v>3635115</v>
      </c>
      <c r="AF23" s="2"/>
      <c r="AG23" s="15">
        <v>4460816</v>
      </c>
      <c r="AH23" s="2"/>
      <c r="AI23" s="18">
        <v>277536</v>
      </c>
      <c r="AJ23" s="18">
        <f t="shared" si="0"/>
        <v>68922798</v>
      </c>
    </row>
    <row r="24" spans="1:36" s="16" customFormat="1" x14ac:dyDescent="0.15">
      <c r="A24" s="14">
        <v>37711</v>
      </c>
      <c r="B24" s="15">
        <v>43588114</v>
      </c>
      <c r="C24" s="15">
        <v>18485</v>
      </c>
      <c r="E24" s="15">
        <v>156365</v>
      </c>
      <c r="G24" s="15">
        <v>66671</v>
      </c>
      <c r="H24" s="15">
        <v>262779</v>
      </c>
      <c r="J24" s="15">
        <v>47110</v>
      </c>
      <c r="M24" s="15">
        <v>468100</v>
      </c>
      <c r="O24" s="15">
        <v>5606757</v>
      </c>
      <c r="P24" s="15">
        <v>565422</v>
      </c>
      <c r="R24" s="15"/>
      <c r="T24" s="15">
        <v>11382556</v>
      </c>
      <c r="U24" s="17"/>
      <c r="V24" s="15">
        <v>72</v>
      </c>
      <c r="X24" s="15">
        <v>0</v>
      </c>
      <c r="Y24" s="15">
        <v>0</v>
      </c>
      <c r="AA24" s="15">
        <v>7508822</v>
      </c>
      <c r="AD24" s="15">
        <v>3956692</v>
      </c>
      <c r="AF24" s="2"/>
      <c r="AG24" s="15">
        <v>5263413</v>
      </c>
      <c r="AH24" s="2"/>
      <c r="AI24" s="18">
        <v>361644</v>
      </c>
      <c r="AJ24" s="18">
        <f t="shared" si="0"/>
        <v>79253002</v>
      </c>
    </row>
    <row r="25" spans="1:36" s="16" customFormat="1" x14ac:dyDescent="0.15">
      <c r="A25" s="14">
        <v>37741</v>
      </c>
      <c r="B25" s="15">
        <v>61131230</v>
      </c>
      <c r="C25" s="15">
        <v>26544</v>
      </c>
      <c r="E25" s="15">
        <v>229968</v>
      </c>
      <c r="G25" s="15">
        <v>94097</v>
      </c>
      <c r="H25" s="15">
        <v>435784</v>
      </c>
      <c r="J25" s="15">
        <v>66421</v>
      </c>
      <c r="M25" s="15">
        <v>664951</v>
      </c>
      <c r="O25" s="15">
        <v>8025435</v>
      </c>
      <c r="P25" s="15">
        <v>774294</v>
      </c>
      <c r="R25" s="15"/>
      <c r="T25" s="15">
        <v>14292456</v>
      </c>
      <c r="U25" s="17"/>
      <c r="V25" s="15">
        <v>180</v>
      </c>
      <c r="X25" s="15">
        <v>0</v>
      </c>
      <c r="Y25" s="15">
        <v>120</v>
      </c>
      <c r="AA25" s="15">
        <v>11952879</v>
      </c>
      <c r="AD25" s="15">
        <v>5957416</v>
      </c>
      <c r="AF25" s="2"/>
      <c r="AG25" s="15">
        <v>7611103</v>
      </c>
      <c r="AH25" s="2"/>
      <c r="AI25" s="18">
        <v>413232</v>
      </c>
      <c r="AJ25" s="18">
        <f t="shared" si="0"/>
        <v>111676110</v>
      </c>
    </row>
    <row r="26" spans="1:36" s="16" customFormat="1" x14ac:dyDescent="0.15">
      <c r="A26" s="14">
        <v>37772</v>
      </c>
      <c r="B26" s="15">
        <v>60414847</v>
      </c>
      <c r="C26" s="15">
        <v>25756</v>
      </c>
      <c r="E26" s="15">
        <v>241945</v>
      </c>
      <c r="G26" s="15">
        <v>91488</v>
      </c>
      <c r="H26" s="15">
        <v>447210</v>
      </c>
      <c r="J26" s="15">
        <v>60719</v>
      </c>
      <c r="M26" s="15">
        <v>630500</v>
      </c>
      <c r="O26" s="15">
        <v>7889912</v>
      </c>
      <c r="P26" s="15">
        <v>726589</v>
      </c>
      <c r="R26" s="15"/>
      <c r="T26" s="15">
        <v>14626866</v>
      </c>
      <c r="U26" s="17"/>
      <c r="V26" s="15">
        <v>204</v>
      </c>
      <c r="X26" s="15">
        <v>0</v>
      </c>
      <c r="Y26" s="15">
        <v>45</v>
      </c>
      <c r="AA26" s="15">
        <v>11656907</v>
      </c>
      <c r="AD26" s="15">
        <v>5532490</v>
      </c>
      <c r="AF26" s="2"/>
      <c r="AG26" s="15">
        <v>6795474</v>
      </c>
      <c r="AH26" s="15">
        <v>294</v>
      </c>
      <c r="AI26" s="18">
        <v>414696</v>
      </c>
      <c r="AJ26" s="18">
        <f t="shared" si="0"/>
        <v>109555942</v>
      </c>
    </row>
    <row r="27" spans="1:36" s="16" customFormat="1" x14ac:dyDescent="0.15">
      <c r="A27" s="14">
        <v>37802</v>
      </c>
      <c r="B27" s="15">
        <v>57887268</v>
      </c>
      <c r="C27" s="15">
        <v>20745</v>
      </c>
      <c r="E27" s="15">
        <v>195453</v>
      </c>
      <c r="G27" s="15">
        <v>75438</v>
      </c>
      <c r="H27" s="15">
        <v>491114</v>
      </c>
      <c r="J27" s="15">
        <v>51983</v>
      </c>
      <c r="M27" s="15">
        <v>553020</v>
      </c>
      <c r="O27" s="15">
        <v>7306236</v>
      </c>
      <c r="P27" s="15">
        <v>621658</v>
      </c>
      <c r="R27" s="15"/>
      <c r="T27" s="15">
        <v>13744578</v>
      </c>
      <c r="U27" s="17"/>
      <c r="V27" s="15">
        <v>144</v>
      </c>
      <c r="X27" s="15">
        <v>0</v>
      </c>
      <c r="Y27" s="15">
        <v>0</v>
      </c>
      <c r="AA27" s="15">
        <v>11434147</v>
      </c>
      <c r="AD27" s="15">
        <v>4686918</v>
      </c>
      <c r="AF27" s="2"/>
      <c r="AG27" s="15">
        <v>6155415</v>
      </c>
      <c r="AH27" s="15">
        <v>1760</v>
      </c>
      <c r="AI27" s="18">
        <v>419892</v>
      </c>
      <c r="AJ27" s="18">
        <f t="shared" si="0"/>
        <v>103645769</v>
      </c>
    </row>
    <row r="28" spans="1:36" s="16" customFormat="1" x14ac:dyDescent="0.15">
      <c r="A28" s="14">
        <v>37833</v>
      </c>
      <c r="B28" s="15">
        <v>74496214</v>
      </c>
      <c r="C28" s="15">
        <v>23847</v>
      </c>
      <c r="E28" s="15">
        <v>205376</v>
      </c>
      <c r="G28" s="15">
        <v>88898</v>
      </c>
      <c r="H28" s="15">
        <v>484427</v>
      </c>
      <c r="J28" s="15">
        <v>68628</v>
      </c>
      <c r="M28" s="15">
        <v>652252</v>
      </c>
      <c r="O28" s="15">
        <v>9554898</v>
      </c>
      <c r="P28" s="15">
        <v>744216</v>
      </c>
      <c r="R28" s="15"/>
      <c r="T28" s="15">
        <v>17071496</v>
      </c>
      <c r="U28" s="17"/>
      <c r="V28" s="15">
        <v>132</v>
      </c>
      <c r="X28" s="15">
        <v>0</v>
      </c>
      <c r="Y28" s="15">
        <v>30</v>
      </c>
      <c r="AA28" s="15">
        <v>15405543</v>
      </c>
      <c r="AD28" s="15">
        <v>5616423</v>
      </c>
      <c r="AF28" s="2"/>
      <c r="AG28" s="15">
        <v>6350056</v>
      </c>
      <c r="AH28" s="15">
        <v>6113</v>
      </c>
      <c r="AI28" s="18">
        <v>536460</v>
      </c>
      <c r="AJ28" s="18">
        <f t="shared" si="0"/>
        <v>131305009</v>
      </c>
    </row>
    <row r="29" spans="1:36" s="16" customFormat="1" x14ac:dyDescent="0.15">
      <c r="A29" s="14">
        <v>37864</v>
      </c>
      <c r="B29" s="15">
        <v>69646261</v>
      </c>
      <c r="C29" s="15">
        <v>19668</v>
      </c>
      <c r="E29" s="15">
        <v>181142</v>
      </c>
      <c r="G29" s="15">
        <v>85117</v>
      </c>
      <c r="H29" s="15">
        <v>326045</v>
      </c>
      <c r="J29" s="15">
        <v>58484</v>
      </c>
      <c r="M29" s="15">
        <v>578850</v>
      </c>
      <c r="O29" s="15">
        <v>9169539</v>
      </c>
      <c r="P29" s="15">
        <v>674267</v>
      </c>
      <c r="R29" s="15"/>
      <c r="T29" s="15">
        <v>15311692</v>
      </c>
      <c r="U29" s="17"/>
      <c r="V29" s="15">
        <v>120</v>
      </c>
      <c r="X29" s="15">
        <v>0</v>
      </c>
      <c r="Y29" s="15">
        <v>0</v>
      </c>
      <c r="AA29" s="15">
        <v>15775789</v>
      </c>
      <c r="AD29" s="15">
        <v>5083438</v>
      </c>
      <c r="AF29" s="2"/>
      <c r="AG29" s="15">
        <v>4829767</v>
      </c>
      <c r="AH29" s="15">
        <v>8358</v>
      </c>
      <c r="AI29" s="18">
        <v>472212</v>
      </c>
      <c r="AJ29" s="18">
        <f t="shared" si="0"/>
        <v>122220749</v>
      </c>
    </row>
    <row r="30" spans="1:36" s="16" customFormat="1" x14ac:dyDescent="0.15">
      <c r="A30" s="14">
        <v>37894</v>
      </c>
      <c r="B30" s="15">
        <v>59484817</v>
      </c>
      <c r="C30" s="15">
        <v>17809</v>
      </c>
      <c r="E30" s="15">
        <v>148736</v>
      </c>
      <c r="G30" s="15">
        <v>74676</v>
      </c>
      <c r="H30" s="15">
        <v>331644</v>
      </c>
      <c r="J30" s="15">
        <v>50367</v>
      </c>
      <c r="M30" s="15">
        <v>474145</v>
      </c>
      <c r="O30" s="15">
        <v>7460553</v>
      </c>
      <c r="P30" s="15">
        <v>591368</v>
      </c>
      <c r="R30" s="15"/>
      <c r="T30" s="15">
        <v>14222169</v>
      </c>
      <c r="U30" s="17"/>
      <c r="V30" s="15">
        <v>96</v>
      </c>
      <c r="X30" s="15">
        <v>0</v>
      </c>
      <c r="Y30" s="15">
        <v>0</v>
      </c>
      <c r="AA30" s="15">
        <v>12436114</v>
      </c>
      <c r="AD30" s="15">
        <v>4069213</v>
      </c>
      <c r="AF30" s="2"/>
      <c r="AG30" s="15">
        <v>4410828</v>
      </c>
      <c r="AH30" s="15">
        <v>10293</v>
      </c>
      <c r="AI30" s="18">
        <v>469236</v>
      </c>
      <c r="AJ30" s="18">
        <f t="shared" si="0"/>
        <v>104252064</v>
      </c>
    </row>
    <row r="31" spans="1:36" s="16" customFormat="1" x14ac:dyDescent="0.15">
      <c r="A31" s="14">
        <v>37925</v>
      </c>
      <c r="B31" s="15">
        <v>62746128</v>
      </c>
      <c r="C31" s="15">
        <v>21241</v>
      </c>
      <c r="E31" s="15">
        <v>168659</v>
      </c>
      <c r="G31" s="15">
        <v>101838</v>
      </c>
      <c r="H31" s="15">
        <v>558698</v>
      </c>
      <c r="J31" s="15">
        <v>61762</v>
      </c>
      <c r="M31" s="15">
        <v>607267</v>
      </c>
      <c r="O31" s="15">
        <v>8749199</v>
      </c>
      <c r="P31" s="15">
        <v>724144</v>
      </c>
      <c r="R31" s="15"/>
      <c r="T31" s="15">
        <v>14489884</v>
      </c>
      <c r="U31" s="17"/>
      <c r="V31" s="15">
        <v>132</v>
      </c>
      <c r="X31" s="15">
        <v>0</v>
      </c>
      <c r="Y31" s="15">
        <v>0</v>
      </c>
      <c r="AA31" s="15">
        <v>14540589</v>
      </c>
      <c r="AD31" s="15">
        <v>5032299</v>
      </c>
      <c r="AF31" s="2"/>
      <c r="AG31" s="15">
        <v>6687315</v>
      </c>
      <c r="AH31" s="15">
        <v>19847</v>
      </c>
      <c r="AI31" s="18">
        <v>434736</v>
      </c>
      <c r="AJ31" s="18">
        <f t="shared" si="0"/>
        <v>114943738</v>
      </c>
    </row>
    <row r="32" spans="1:36" s="16" customFormat="1" x14ac:dyDescent="0.15">
      <c r="A32" s="14">
        <v>37955</v>
      </c>
      <c r="B32" s="15">
        <v>38717807</v>
      </c>
      <c r="C32" s="15">
        <v>15024</v>
      </c>
      <c r="E32" s="15">
        <v>106145</v>
      </c>
      <c r="G32" s="15">
        <v>73556</v>
      </c>
      <c r="H32" s="15">
        <v>439787</v>
      </c>
      <c r="J32" s="15">
        <v>43262</v>
      </c>
      <c r="M32" s="15">
        <v>399764</v>
      </c>
      <c r="O32" s="15">
        <v>5308634</v>
      </c>
      <c r="P32" s="15">
        <v>490224</v>
      </c>
      <c r="R32" s="15"/>
      <c r="T32" s="15">
        <v>10400371</v>
      </c>
      <c r="U32" s="17"/>
      <c r="V32" s="15">
        <v>96</v>
      </c>
      <c r="X32" s="15">
        <v>0</v>
      </c>
      <c r="Y32" s="15">
        <v>0</v>
      </c>
      <c r="AA32" s="15">
        <v>8251319</v>
      </c>
      <c r="AD32" s="15">
        <v>3232019</v>
      </c>
      <c r="AF32" s="2"/>
      <c r="AG32" s="15">
        <v>4568886</v>
      </c>
      <c r="AH32" s="15">
        <v>17746</v>
      </c>
      <c r="AI32" s="18">
        <v>292332</v>
      </c>
      <c r="AJ32" s="18">
        <f t="shared" si="0"/>
        <v>72356972</v>
      </c>
    </row>
    <row r="33" spans="1:36" s="16" customFormat="1" x14ac:dyDescent="0.15">
      <c r="A33" s="14">
        <v>37986</v>
      </c>
      <c r="B33" s="15">
        <v>47068647</v>
      </c>
      <c r="C33" s="15">
        <v>17436</v>
      </c>
      <c r="E33" s="15">
        <v>123319</v>
      </c>
      <c r="G33" s="15">
        <v>79403</v>
      </c>
      <c r="H33" s="15">
        <v>500116</v>
      </c>
      <c r="J33" s="15">
        <v>54931</v>
      </c>
      <c r="M33" s="15">
        <v>504944</v>
      </c>
      <c r="O33" s="15">
        <v>6504649</v>
      </c>
      <c r="P33" s="15">
        <v>599616</v>
      </c>
      <c r="R33" s="15"/>
      <c r="T33" s="15">
        <v>12145817</v>
      </c>
      <c r="U33" s="17"/>
      <c r="V33" s="15">
        <v>108</v>
      </c>
      <c r="X33" s="15">
        <v>0</v>
      </c>
      <c r="Y33" s="15">
        <v>0</v>
      </c>
      <c r="AA33" s="15">
        <v>9664528</v>
      </c>
      <c r="AD33" s="15">
        <v>4128571</v>
      </c>
      <c r="AF33" s="2"/>
      <c r="AG33" s="15">
        <v>5735395</v>
      </c>
      <c r="AH33" s="15">
        <v>21830</v>
      </c>
      <c r="AI33" s="18">
        <v>381756</v>
      </c>
      <c r="AJ33" s="18">
        <f t="shared" si="0"/>
        <v>87531066</v>
      </c>
    </row>
    <row r="34" spans="1:36" s="16" customFormat="1" x14ac:dyDescent="0.15">
      <c r="A34" s="14">
        <v>38017</v>
      </c>
      <c r="B34" s="15">
        <v>47578650</v>
      </c>
      <c r="C34" s="15">
        <v>18981</v>
      </c>
      <c r="E34" s="15">
        <v>127761</v>
      </c>
      <c r="G34" s="15">
        <v>82523</v>
      </c>
      <c r="H34" s="15">
        <v>391298</v>
      </c>
      <c r="J34" s="15">
        <v>47806</v>
      </c>
      <c r="M34" s="15">
        <v>534720</v>
      </c>
      <c r="O34" s="15">
        <v>6565701</v>
      </c>
      <c r="P34" s="15">
        <v>603521</v>
      </c>
      <c r="R34" s="15"/>
      <c r="T34" s="15">
        <v>11887380</v>
      </c>
      <c r="U34" s="17"/>
      <c r="V34" s="15">
        <v>156</v>
      </c>
      <c r="X34" s="15">
        <v>0</v>
      </c>
      <c r="Y34" s="15">
        <v>0</v>
      </c>
      <c r="AA34" s="15">
        <v>9149923</v>
      </c>
      <c r="AD34" s="15">
        <v>4632173</v>
      </c>
      <c r="AF34" s="2"/>
      <c r="AG34" s="15">
        <v>5029976</v>
      </c>
      <c r="AH34" s="15">
        <v>25261</v>
      </c>
      <c r="AI34" s="18">
        <v>407760</v>
      </c>
      <c r="AJ34" s="18">
        <f t="shared" si="0"/>
        <v>87083590</v>
      </c>
    </row>
    <row r="35" spans="1:36" s="16" customFormat="1" x14ac:dyDescent="0.15">
      <c r="A35" s="14">
        <v>38046</v>
      </c>
      <c r="B35" s="15">
        <v>43257503</v>
      </c>
      <c r="C35" s="15">
        <v>16443</v>
      </c>
      <c r="E35" s="15">
        <v>104051</v>
      </c>
      <c r="G35" s="15">
        <v>68752</v>
      </c>
      <c r="H35" s="15">
        <v>409464</v>
      </c>
      <c r="J35" s="15">
        <v>43187</v>
      </c>
      <c r="M35" s="15">
        <v>529968</v>
      </c>
      <c r="O35" s="15">
        <v>5899089</v>
      </c>
      <c r="P35" s="15">
        <v>561880</v>
      </c>
      <c r="R35" s="15"/>
      <c r="T35" s="15">
        <v>11108794</v>
      </c>
      <c r="U35" s="17"/>
      <c r="V35" s="15">
        <v>60</v>
      </c>
      <c r="X35" s="15">
        <v>0</v>
      </c>
      <c r="Y35" s="15">
        <v>0</v>
      </c>
      <c r="AA35" s="15">
        <v>8899968</v>
      </c>
      <c r="AD35" s="15">
        <v>4229316</v>
      </c>
      <c r="AF35" s="2"/>
      <c r="AG35" s="15">
        <v>5518299</v>
      </c>
      <c r="AH35" s="15">
        <v>21780</v>
      </c>
      <c r="AI35" s="18">
        <v>374580</v>
      </c>
      <c r="AJ35" s="18">
        <f t="shared" si="0"/>
        <v>81043134</v>
      </c>
    </row>
    <row r="36" spans="1:36" s="16" customFormat="1" x14ac:dyDescent="0.15">
      <c r="A36" s="14">
        <v>38077</v>
      </c>
      <c r="B36" s="15">
        <v>56663029</v>
      </c>
      <c r="C36" s="15">
        <v>22782</v>
      </c>
      <c r="E36" s="15">
        <v>152608</v>
      </c>
      <c r="G36" s="15">
        <v>96348</v>
      </c>
      <c r="H36" s="15">
        <v>629403</v>
      </c>
      <c r="J36" s="15">
        <v>62720</v>
      </c>
      <c r="M36" s="15">
        <v>669964</v>
      </c>
      <c r="O36" s="15">
        <v>7565626</v>
      </c>
      <c r="P36" s="15">
        <v>689938</v>
      </c>
      <c r="R36" s="15"/>
      <c r="T36" s="15">
        <v>14834917</v>
      </c>
      <c r="U36" s="17"/>
      <c r="V36" s="15">
        <v>252</v>
      </c>
      <c r="X36" s="15">
        <v>0</v>
      </c>
      <c r="Y36" s="15">
        <v>0</v>
      </c>
      <c r="AA36" s="15">
        <v>12244280</v>
      </c>
      <c r="AD36" s="15">
        <v>5246923</v>
      </c>
      <c r="AF36" s="2"/>
      <c r="AG36" s="15">
        <v>7317275</v>
      </c>
      <c r="AH36" s="15">
        <v>30039</v>
      </c>
      <c r="AI36" s="18">
        <v>485724</v>
      </c>
      <c r="AJ36" s="18">
        <f t="shared" si="0"/>
        <v>106711828</v>
      </c>
    </row>
    <row r="37" spans="1:36" s="16" customFormat="1" x14ac:dyDescent="0.15">
      <c r="A37" s="14">
        <v>38107</v>
      </c>
      <c r="B37" s="15">
        <v>60725654</v>
      </c>
      <c r="C37" s="15">
        <v>22416</v>
      </c>
      <c r="E37" s="15">
        <v>174256</v>
      </c>
      <c r="G37" s="15">
        <v>94789</v>
      </c>
      <c r="H37" s="15">
        <v>623331</v>
      </c>
      <c r="J37" s="15">
        <v>65917</v>
      </c>
      <c r="M37" s="15">
        <v>712995</v>
      </c>
      <c r="O37" s="15">
        <v>8170340</v>
      </c>
      <c r="P37" s="15">
        <v>721038</v>
      </c>
      <c r="R37" s="15"/>
      <c r="T37" s="15">
        <v>14870783</v>
      </c>
      <c r="U37" s="17"/>
      <c r="V37" s="15">
        <v>144</v>
      </c>
      <c r="X37" s="15">
        <v>0</v>
      </c>
      <c r="Y37" s="15">
        <v>0</v>
      </c>
      <c r="AA37" s="15">
        <v>14027395</v>
      </c>
      <c r="AD37" s="15">
        <v>5646171</v>
      </c>
      <c r="AF37" s="2"/>
      <c r="AG37" s="15">
        <v>7403092</v>
      </c>
      <c r="AH37" s="15">
        <v>28942</v>
      </c>
      <c r="AI37" s="18">
        <v>503472</v>
      </c>
      <c r="AJ37" s="18">
        <f t="shared" si="0"/>
        <v>113790735</v>
      </c>
    </row>
    <row r="38" spans="1:36" s="16" customFormat="1" x14ac:dyDescent="0.15">
      <c r="A38" s="14">
        <v>38138</v>
      </c>
      <c r="B38" s="15">
        <v>55533842</v>
      </c>
      <c r="C38" s="15">
        <v>21665</v>
      </c>
      <c r="E38" s="15">
        <v>174166</v>
      </c>
      <c r="G38" s="15">
        <v>83875</v>
      </c>
      <c r="H38" s="15">
        <v>757862</v>
      </c>
      <c r="J38" s="15">
        <v>56200</v>
      </c>
      <c r="M38" s="15">
        <v>600657</v>
      </c>
      <c r="O38" s="15">
        <v>7243887</v>
      </c>
      <c r="P38" s="15">
        <v>624252</v>
      </c>
      <c r="R38" s="15"/>
      <c r="T38" s="15">
        <v>14386428</v>
      </c>
      <c r="U38" s="17"/>
      <c r="V38" s="15">
        <v>156</v>
      </c>
      <c r="X38" s="15">
        <v>0</v>
      </c>
      <c r="Y38" s="15">
        <v>0</v>
      </c>
      <c r="AA38" s="15">
        <v>12597574</v>
      </c>
      <c r="AD38" s="15">
        <v>4752014</v>
      </c>
      <c r="AF38" s="2"/>
      <c r="AG38" s="15">
        <v>6447751</v>
      </c>
      <c r="AH38" s="15">
        <v>24937</v>
      </c>
      <c r="AI38" s="18">
        <v>507672</v>
      </c>
      <c r="AJ38" s="18">
        <f t="shared" si="0"/>
        <v>103812938</v>
      </c>
    </row>
    <row r="39" spans="1:36" s="16" customFormat="1" x14ac:dyDescent="0.15">
      <c r="A39" s="14">
        <v>38168</v>
      </c>
      <c r="B39" s="15">
        <v>66274689</v>
      </c>
      <c r="C39" s="15">
        <v>24640</v>
      </c>
      <c r="E39" s="15">
        <v>197353</v>
      </c>
      <c r="G39" s="15">
        <v>96987</v>
      </c>
      <c r="H39" s="15">
        <v>832571</v>
      </c>
      <c r="J39" s="15">
        <v>66214</v>
      </c>
      <c r="M39" s="15">
        <v>718320</v>
      </c>
      <c r="O39" s="15">
        <v>8824980</v>
      </c>
      <c r="P39" s="15">
        <v>716016</v>
      </c>
      <c r="R39" s="15"/>
      <c r="T39" s="15">
        <v>16385172</v>
      </c>
      <c r="U39" s="17"/>
      <c r="V39" s="15">
        <v>180</v>
      </c>
      <c r="X39" s="15">
        <v>0</v>
      </c>
      <c r="Y39" s="15">
        <v>0</v>
      </c>
      <c r="AA39" s="15">
        <v>15914162</v>
      </c>
      <c r="AD39" s="15">
        <v>5450157</v>
      </c>
      <c r="AF39" s="2"/>
      <c r="AG39" s="15">
        <v>7566334</v>
      </c>
      <c r="AH39" s="15">
        <v>28627</v>
      </c>
      <c r="AI39" s="18">
        <v>599700</v>
      </c>
      <c r="AJ39" s="18">
        <f t="shared" si="0"/>
        <v>123696102</v>
      </c>
    </row>
    <row r="40" spans="1:36" s="16" customFormat="1" x14ac:dyDescent="0.15">
      <c r="A40" s="14">
        <v>38199</v>
      </c>
      <c r="B40" s="15">
        <v>71531286</v>
      </c>
      <c r="C40" s="15">
        <v>24273</v>
      </c>
      <c r="E40" s="15">
        <v>198462</v>
      </c>
      <c r="G40" s="15">
        <v>86313</v>
      </c>
      <c r="H40" s="15">
        <v>623790</v>
      </c>
      <c r="J40" s="15">
        <v>65140</v>
      </c>
      <c r="M40" s="15">
        <v>708619</v>
      </c>
      <c r="O40" s="15">
        <v>9434763</v>
      </c>
      <c r="P40" s="15">
        <v>706776</v>
      </c>
      <c r="R40" s="15"/>
      <c r="T40" s="15">
        <v>17161128</v>
      </c>
      <c r="U40" s="17"/>
      <c r="V40" s="15">
        <v>96</v>
      </c>
      <c r="X40" s="15">
        <v>0</v>
      </c>
      <c r="Y40" s="15">
        <v>0</v>
      </c>
      <c r="AA40" s="15">
        <v>17710317</v>
      </c>
      <c r="AD40" s="15">
        <v>5360616</v>
      </c>
      <c r="AF40" s="2"/>
      <c r="AG40" s="15">
        <v>6413117</v>
      </c>
      <c r="AH40" s="15">
        <v>25609</v>
      </c>
      <c r="AI40" s="18">
        <v>645912</v>
      </c>
      <c r="AJ40" s="18">
        <f t="shared" si="0"/>
        <v>130696217</v>
      </c>
    </row>
    <row r="41" spans="1:36" s="16" customFormat="1" x14ac:dyDescent="0.15">
      <c r="A41" s="14">
        <v>38230</v>
      </c>
      <c r="B41" s="15">
        <v>66596395</v>
      </c>
      <c r="C41" s="15">
        <v>20085</v>
      </c>
      <c r="E41" s="15">
        <v>181591</v>
      </c>
      <c r="G41" s="15">
        <v>75583</v>
      </c>
      <c r="H41" s="15">
        <v>451155</v>
      </c>
      <c r="J41" s="15">
        <v>55075</v>
      </c>
      <c r="M41" s="15">
        <v>586950</v>
      </c>
      <c r="O41" s="15">
        <v>8479816</v>
      </c>
      <c r="P41" s="15">
        <v>598068</v>
      </c>
      <c r="R41" s="15"/>
      <c r="T41" s="15">
        <v>15920804</v>
      </c>
      <c r="U41" s="17"/>
      <c r="V41" s="15">
        <v>180</v>
      </c>
      <c r="X41" s="15">
        <v>0</v>
      </c>
      <c r="Y41" s="15">
        <v>0</v>
      </c>
      <c r="AA41" s="15">
        <v>16486761</v>
      </c>
      <c r="AD41" s="15">
        <v>4556843</v>
      </c>
      <c r="AF41" s="2"/>
      <c r="AG41" s="15">
        <v>4504648</v>
      </c>
      <c r="AH41" s="15">
        <v>23887</v>
      </c>
      <c r="AI41" s="18">
        <v>637872</v>
      </c>
      <c r="AJ41" s="18">
        <f t="shared" si="0"/>
        <v>119175713</v>
      </c>
    </row>
    <row r="42" spans="1:36" s="16" customFormat="1" x14ac:dyDescent="0.15">
      <c r="A42" s="14">
        <v>38260</v>
      </c>
      <c r="B42" s="15">
        <v>62777747</v>
      </c>
      <c r="C42" s="15">
        <v>22500</v>
      </c>
      <c r="E42" s="15">
        <v>195438</v>
      </c>
      <c r="G42" s="15">
        <v>76420</v>
      </c>
      <c r="H42" s="15">
        <v>544265</v>
      </c>
      <c r="J42" s="15">
        <v>51139</v>
      </c>
      <c r="M42" s="15">
        <v>618118</v>
      </c>
      <c r="O42" s="15">
        <v>8741786</v>
      </c>
      <c r="P42" s="15">
        <v>672913</v>
      </c>
      <c r="R42" s="15"/>
      <c r="T42" s="15">
        <v>15421905</v>
      </c>
      <c r="U42" s="17"/>
      <c r="V42" s="15">
        <v>96</v>
      </c>
      <c r="X42" s="15">
        <v>0</v>
      </c>
      <c r="Y42" s="15">
        <v>0</v>
      </c>
      <c r="AA42" s="15">
        <v>16253454</v>
      </c>
      <c r="AD42" s="15">
        <v>4667233</v>
      </c>
      <c r="AF42" s="2"/>
      <c r="AG42" s="15">
        <v>5313198</v>
      </c>
      <c r="AH42" s="15">
        <v>24560</v>
      </c>
      <c r="AI42" s="18">
        <v>538704</v>
      </c>
      <c r="AJ42" s="18">
        <f t="shared" si="0"/>
        <v>115919476</v>
      </c>
    </row>
    <row r="43" spans="1:36" s="16" customFormat="1" x14ac:dyDescent="0.15">
      <c r="A43" s="14">
        <v>38291</v>
      </c>
      <c r="B43" s="15">
        <v>52600072</v>
      </c>
      <c r="C43" s="15">
        <v>18625</v>
      </c>
      <c r="E43" s="15">
        <v>186326</v>
      </c>
      <c r="G43" s="15">
        <v>72886</v>
      </c>
      <c r="H43" s="15">
        <v>555117</v>
      </c>
      <c r="J43" s="15">
        <v>54704</v>
      </c>
      <c r="M43" s="15">
        <v>553606</v>
      </c>
      <c r="O43" s="15">
        <v>7389461</v>
      </c>
      <c r="P43" s="15">
        <v>595749</v>
      </c>
      <c r="R43" s="15"/>
      <c r="T43" s="15">
        <v>13247759</v>
      </c>
      <c r="U43" s="17"/>
      <c r="V43" s="15">
        <v>180</v>
      </c>
      <c r="X43" s="15">
        <v>0</v>
      </c>
      <c r="Y43" s="15">
        <v>0</v>
      </c>
      <c r="AA43" s="15">
        <v>13850957</v>
      </c>
      <c r="AD43" s="15">
        <v>4062415</v>
      </c>
      <c r="AF43" s="2"/>
      <c r="AG43" s="15">
        <v>6087440</v>
      </c>
      <c r="AH43" s="15">
        <v>23452</v>
      </c>
      <c r="AI43" s="18">
        <v>444012</v>
      </c>
      <c r="AJ43" s="18">
        <f t="shared" si="0"/>
        <v>99742761</v>
      </c>
    </row>
    <row r="44" spans="1:36" s="16" customFormat="1" x14ac:dyDescent="0.15">
      <c r="A44" s="14">
        <v>38321</v>
      </c>
      <c r="B44" s="15">
        <v>50409784</v>
      </c>
      <c r="C44" s="15">
        <v>17585</v>
      </c>
      <c r="E44" s="15">
        <v>187933</v>
      </c>
      <c r="G44" s="15">
        <v>66868</v>
      </c>
      <c r="H44" s="15">
        <v>614435</v>
      </c>
      <c r="J44" s="15">
        <v>52874</v>
      </c>
      <c r="M44" s="15">
        <v>524322</v>
      </c>
      <c r="O44" s="15">
        <v>6503058</v>
      </c>
      <c r="P44" s="15">
        <v>551623</v>
      </c>
      <c r="R44" s="15"/>
      <c r="T44" s="15">
        <v>13644087</v>
      </c>
      <c r="U44" s="17"/>
      <c r="V44" s="15">
        <v>84</v>
      </c>
      <c r="X44" s="15">
        <v>0</v>
      </c>
      <c r="Y44" s="15">
        <v>0</v>
      </c>
      <c r="AA44" s="15">
        <v>11739708</v>
      </c>
      <c r="AD44" s="15">
        <v>3791604</v>
      </c>
      <c r="AF44" s="2"/>
      <c r="AG44" s="15">
        <v>5635033</v>
      </c>
      <c r="AH44" s="15">
        <v>20290</v>
      </c>
      <c r="AI44" s="18">
        <v>467940</v>
      </c>
      <c r="AJ44" s="18">
        <f t="shared" si="0"/>
        <v>94227228</v>
      </c>
    </row>
    <row r="45" spans="1:36" s="16" customFormat="1" x14ac:dyDescent="0.15">
      <c r="A45" s="14">
        <v>38352</v>
      </c>
      <c r="B45" s="15">
        <v>47651689</v>
      </c>
      <c r="C45" s="15">
        <v>19575</v>
      </c>
      <c r="E45" s="15">
        <v>204460</v>
      </c>
      <c r="G45" s="15">
        <v>72457</v>
      </c>
      <c r="H45" s="15">
        <v>691856</v>
      </c>
      <c r="J45" s="15">
        <v>61502</v>
      </c>
      <c r="M45" s="15">
        <v>560392</v>
      </c>
      <c r="O45" s="15">
        <v>6973814</v>
      </c>
      <c r="P45" s="15">
        <v>611417</v>
      </c>
      <c r="R45" s="15"/>
      <c r="T45" s="15">
        <v>12605035</v>
      </c>
      <c r="U45" s="17"/>
      <c r="V45" s="15">
        <v>96</v>
      </c>
      <c r="X45" s="15">
        <v>0</v>
      </c>
      <c r="Y45" s="15">
        <v>0</v>
      </c>
      <c r="AA45" s="15">
        <v>11939293</v>
      </c>
      <c r="AD45" s="15">
        <v>4103063</v>
      </c>
      <c r="AF45" s="2"/>
      <c r="AG45" s="15">
        <v>6284629</v>
      </c>
      <c r="AH45" s="15">
        <v>19786</v>
      </c>
      <c r="AI45" s="18">
        <v>370056</v>
      </c>
      <c r="AJ45" s="18">
        <f t="shared" si="0"/>
        <v>92169120</v>
      </c>
    </row>
    <row r="46" spans="1:36" s="16" customFormat="1" x14ac:dyDescent="0.15">
      <c r="A46" s="14">
        <v>38383</v>
      </c>
      <c r="B46" s="15">
        <v>42526557</v>
      </c>
      <c r="C46" s="15">
        <v>14765</v>
      </c>
      <c r="E46" s="15">
        <v>147644</v>
      </c>
      <c r="G46" s="15">
        <v>58584</v>
      </c>
      <c r="H46" s="15">
        <v>406530</v>
      </c>
      <c r="J46" s="15">
        <v>37051</v>
      </c>
      <c r="M46" s="15">
        <v>468850</v>
      </c>
      <c r="O46" s="15">
        <v>5814817</v>
      </c>
      <c r="P46" s="15">
        <v>522191</v>
      </c>
      <c r="R46" s="15"/>
      <c r="T46" s="15">
        <v>11410496</v>
      </c>
      <c r="U46" s="17"/>
      <c r="V46" s="15">
        <v>132</v>
      </c>
      <c r="X46" s="15">
        <v>0</v>
      </c>
      <c r="Y46" s="15">
        <v>0</v>
      </c>
      <c r="AA46" s="15">
        <v>8843756</v>
      </c>
      <c r="AD46" s="15">
        <v>3833386</v>
      </c>
      <c r="AF46" s="2"/>
      <c r="AG46" s="15">
        <v>4435444</v>
      </c>
      <c r="AH46" s="15">
        <v>16360</v>
      </c>
      <c r="AI46" s="18">
        <v>396144</v>
      </c>
      <c r="AJ46" s="18">
        <f t="shared" si="0"/>
        <v>78932707</v>
      </c>
    </row>
    <row r="47" spans="1:36" s="16" customFormat="1" x14ac:dyDescent="0.15">
      <c r="A47" s="14">
        <v>38411</v>
      </c>
      <c r="B47" s="15">
        <v>46067007</v>
      </c>
      <c r="C47" s="15">
        <v>15653</v>
      </c>
      <c r="E47" s="15">
        <v>188092</v>
      </c>
      <c r="G47" s="15">
        <v>66722</v>
      </c>
      <c r="H47" s="15">
        <v>451987</v>
      </c>
      <c r="J47" s="15">
        <v>52730</v>
      </c>
      <c r="M47" s="15">
        <v>551035</v>
      </c>
      <c r="O47" s="15">
        <v>6176853</v>
      </c>
      <c r="P47" s="15">
        <v>540210</v>
      </c>
      <c r="R47" s="15"/>
      <c r="T47" s="15">
        <v>12135583</v>
      </c>
      <c r="U47" s="17"/>
      <c r="V47" s="15">
        <v>36</v>
      </c>
      <c r="X47" s="15">
        <v>0</v>
      </c>
      <c r="Y47" s="15">
        <v>0</v>
      </c>
      <c r="AA47" s="15">
        <v>10762086</v>
      </c>
      <c r="AD47" s="15">
        <v>4194111</v>
      </c>
      <c r="AF47" s="2"/>
      <c r="AG47" s="15">
        <v>5802388</v>
      </c>
      <c r="AH47" s="15">
        <v>19548</v>
      </c>
      <c r="AI47" s="18">
        <v>392976</v>
      </c>
      <c r="AJ47" s="18">
        <f t="shared" si="0"/>
        <v>87417017</v>
      </c>
    </row>
    <row r="48" spans="1:36" s="16" customFormat="1" x14ac:dyDescent="0.15">
      <c r="A48" s="14">
        <v>38442</v>
      </c>
      <c r="B48" s="15">
        <v>55336079</v>
      </c>
      <c r="C48" s="15">
        <v>18984</v>
      </c>
      <c r="E48" s="15">
        <v>237521</v>
      </c>
      <c r="G48" s="15">
        <v>80838</v>
      </c>
      <c r="H48" s="15">
        <v>564334</v>
      </c>
      <c r="J48" s="15">
        <v>60057</v>
      </c>
      <c r="M48" s="15">
        <v>668608</v>
      </c>
      <c r="O48" s="15">
        <v>7479799</v>
      </c>
      <c r="P48" s="15">
        <v>672250</v>
      </c>
      <c r="R48" s="15"/>
      <c r="T48" s="15">
        <v>14712292</v>
      </c>
      <c r="U48" s="17"/>
      <c r="V48" s="15">
        <v>132</v>
      </c>
      <c r="X48" s="15">
        <v>0</v>
      </c>
      <c r="Y48" s="15">
        <v>0</v>
      </c>
      <c r="AA48" s="15">
        <v>13876812</v>
      </c>
      <c r="AD48" s="15">
        <v>4961187</v>
      </c>
      <c r="AF48" s="2"/>
      <c r="AG48" s="15">
        <v>7342283</v>
      </c>
      <c r="AH48" s="15">
        <v>23149</v>
      </c>
      <c r="AI48" s="18">
        <v>433896</v>
      </c>
      <c r="AJ48" s="18">
        <f t="shared" si="0"/>
        <v>106468221</v>
      </c>
    </row>
    <row r="49" spans="1:36" s="16" customFormat="1" x14ac:dyDescent="0.15">
      <c r="A49" s="14">
        <v>38472</v>
      </c>
      <c r="B49" s="15">
        <v>67345461</v>
      </c>
      <c r="C49" s="15">
        <v>21796</v>
      </c>
      <c r="E49" s="15">
        <v>276046</v>
      </c>
      <c r="G49" s="15">
        <v>94297</v>
      </c>
      <c r="H49" s="15">
        <v>584945</v>
      </c>
      <c r="J49" s="15">
        <v>66538</v>
      </c>
      <c r="M49" s="15">
        <v>808272</v>
      </c>
      <c r="O49" s="15">
        <v>9065050</v>
      </c>
      <c r="P49" s="15">
        <v>786862</v>
      </c>
      <c r="R49" s="15"/>
      <c r="T49" s="15">
        <v>16811767</v>
      </c>
      <c r="U49" s="17"/>
      <c r="V49" s="15">
        <v>120</v>
      </c>
      <c r="X49" s="15">
        <v>0</v>
      </c>
      <c r="Y49" s="15">
        <v>0</v>
      </c>
      <c r="AA49" s="15">
        <v>17667718</v>
      </c>
      <c r="AD49" s="15">
        <v>6033642</v>
      </c>
      <c r="AF49" s="2"/>
      <c r="AG49" s="15">
        <v>8320393</v>
      </c>
      <c r="AH49" s="15">
        <v>27561</v>
      </c>
      <c r="AI49" s="18">
        <v>525048</v>
      </c>
      <c r="AJ49" s="18">
        <f t="shared" si="0"/>
        <v>128435516</v>
      </c>
    </row>
    <row r="50" spans="1:36" s="16" customFormat="1" x14ac:dyDescent="0.15">
      <c r="A50" s="14">
        <v>38503</v>
      </c>
      <c r="B50" s="15">
        <v>59024028</v>
      </c>
      <c r="C50" s="15">
        <v>17279</v>
      </c>
      <c r="E50" s="15">
        <v>248723</v>
      </c>
      <c r="G50" s="15">
        <v>76434</v>
      </c>
      <c r="H50" s="15">
        <v>534652</v>
      </c>
      <c r="J50" s="15">
        <v>60855</v>
      </c>
      <c r="M50" s="15">
        <v>618064</v>
      </c>
      <c r="O50" s="15">
        <v>7374913</v>
      </c>
      <c r="P50" s="15">
        <v>626937</v>
      </c>
      <c r="R50" s="15"/>
      <c r="T50" s="15">
        <v>16055993</v>
      </c>
      <c r="U50" s="17"/>
      <c r="V50" s="15">
        <v>60</v>
      </c>
      <c r="X50" s="15">
        <v>0</v>
      </c>
      <c r="Y50" s="15">
        <v>0</v>
      </c>
      <c r="AA50" s="15">
        <v>15061604</v>
      </c>
      <c r="AD50" s="15">
        <v>4664065</v>
      </c>
      <c r="AF50" s="2"/>
      <c r="AG50" s="15">
        <v>6865078</v>
      </c>
      <c r="AH50" s="15">
        <v>19836</v>
      </c>
      <c r="AI50" s="18">
        <v>544128</v>
      </c>
      <c r="AJ50" s="18">
        <f t="shared" si="0"/>
        <v>111792649</v>
      </c>
    </row>
    <row r="51" spans="1:36" s="16" customFormat="1" x14ac:dyDescent="0.15">
      <c r="A51" s="14">
        <v>38533</v>
      </c>
      <c r="B51" s="15">
        <v>66672583</v>
      </c>
      <c r="C51" s="15">
        <v>21280</v>
      </c>
      <c r="E51" s="15">
        <v>279103</v>
      </c>
      <c r="G51" s="15">
        <v>87973</v>
      </c>
      <c r="H51" s="15">
        <v>606961</v>
      </c>
      <c r="J51" s="15">
        <v>69143</v>
      </c>
      <c r="M51" s="15">
        <v>738176</v>
      </c>
      <c r="O51" s="15">
        <v>9397296</v>
      </c>
      <c r="P51" s="15">
        <v>762688</v>
      </c>
      <c r="R51" s="15"/>
      <c r="T51" s="15">
        <v>16589656</v>
      </c>
      <c r="U51" s="17"/>
      <c r="V51" s="15">
        <v>72</v>
      </c>
      <c r="X51" s="15">
        <v>0</v>
      </c>
      <c r="Y51" s="15">
        <v>0</v>
      </c>
      <c r="AA51" s="15">
        <v>19919160</v>
      </c>
      <c r="AD51" s="15">
        <v>5512855</v>
      </c>
      <c r="AF51" s="2"/>
      <c r="AG51" s="15">
        <v>8147281</v>
      </c>
      <c r="AH51" s="15">
        <v>18936</v>
      </c>
      <c r="AI51" s="18">
        <v>559152</v>
      </c>
      <c r="AJ51" s="18">
        <f t="shared" si="0"/>
        <v>129382315</v>
      </c>
    </row>
    <row r="52" spans="1:36" s="16" customFormat="1" x14ac:dyDescent="0.15">
      <c r="A52" s="14">
        <v>38564</v>
      </c>
      <c r="B52" s="15">
        <v>67767929</v>
      </c>
      <c r="C52" s="15">
        <v>19421</v>
      </c>
      <c r="E52" s="15">
        <v>254054</v>
      </c>
      <c r="G52" s="15">
        <v>72163</v>
      </c>
      <c r="H52" s="15">
        <v>509159</v>
      </c>
      <c r="J52" s="15">
        <v>62229</v>
      </c>
      <c r="M52" s="15">
        <v>669342</v>
      </c>
      <c r="O52" s="15">
        <v>9109652</v>
      </c>
      <c r="P52" s="15">
        <v>683860</v>
      </c>
      <c r="R52" s="15"/>
      <c r="T52" s="15">
        <v>17236517</v>
      </c>
      <c r="U52" s="17"/>
      <c r="V52" s="15">
        <v>120</v>
      </c>
      <c r="X52" s="15">
        <v>0</v>
      </c>
      <c r="Y52" s="15">
        <v>0</v>
      </c>
      <c r="AA52" s="15">
        <v>20140445</v>
      </c>
      <c r="AD52" s="15">
        <v>4980011</v>
      </c>
      <c r="AF52" s="2"/>
      <c r="AG52" s="15">
        <v>6436890</v>
      </c>
      <c r="AH52" s="15">
        <v>12680</v>
      </c>
      <c r="AI52" s="18">
        <v>674172</v>
      </c>
      <c r="AJ52" s="18">
        <f t="shared" si="0"/>
        <v>128628644</v>
      </c>
    </row>
    <row r="53" spans="1:36" s="16" customFormat="1" x14ac:dyDescent="0.15">
      <c r="A53" s="14">
        <v>38595</v>
      </c>
      <c r="B53" s="15">
        <v>70405824</v>
      </c>
      <c r="C53" s="15">
        <v>19536</v>
      </c>
      <c r="E53" s="15">
        <v>242140</v>
      </c>
      <c r="G53" s="15">
        <v>79636</v>
      </c>
      <c r="H53" s="15">
        <v>396207</v>
      </c>
      <c r="J53" s="15">
        <v>52631</v>
      </c>
      <c r="M53" s="15">
        <v>659399</v>
      </c>
      <c r="O53" s="15">
        <v>9779208</v>
      </c>
      <c r="P53" s="15">
        <v>743976</v>
      </c>
      <c r="R53" s="15"/>
      <c r="T53" s="15">
        <v>17852664</v>
      </c>
      <c r="U53" s="17"/>
      <c r="V53" s="15">
        <v>72</v>
      </c>
      <c r="X53" s="15">
        <v>0</v>
      </c>
      <c r="Y53" s="15">
        <v>0</v>
      </c>
      <c r="AA53" s="15">
        <v>22309314</v>
      </c>
      <c r="AD53" s="15">
        <v>5022719</v>
      </c>
      <c r="AF53" s="2"/>
      <c r="AG53" s="15">
        <v>5298752</v>
      </c>
      <c r="AH53" s="15">
        <v>8549</v>
      </c>
      <c r="AI53" s="18">
        <v>701892</v>
      </c>
      <c r="AJ53" s="18">
        <f t="shared" si="0"/>
        <v>133572519</v>
      </c>
    </row>
    <row r="54" spans="1:36" s="16" customFormat="1" x14ac:dyDescent="0.15">
      <c r="A54" s="14">
        <v>38625</v>
      </c>
      <c r="B54" s="15">
        <v>61721180</v>
      </c>
      <c r="C54" s="15">
        <v>19590</v>
      </c>
      <c r="E54" s="15">
        <v>222422</v>
      </c>
      <c r="G54" s="15">
        <v>72149</v>
      </c>
      <c r="H54" s="15">
        <v>331474</v>
      </c>
      <c r="J54" s="15">
        <v>53675</v>
      </c>
      <c r="M54" s="15">
        <v>583397</v>
      </c>
      <c r="O54" s="15">
        <v>8768994</v>
      </c>
      <c r="P54" s="15">
        <v>692384</v>
      </c>
      <c r="R54" s="15"/>
      <c r="T54" s="15">
        <v>16229373</v>
      </c>
      <c r="U54" s="17"/>
      <c r="V54" s="15">
        <v>84</v>
      </c>
      <c r="X54" s="15">
        <v>0</v>
      </c>
      <c r="Y54" s="15">
        <v>0</v>
      </c>
      <c r="AA54" s="15">
        <v>19432674</v>
      </c>
      <c r="AD54" s="15">
        <v>4478948</v>
      </c>
      <c r="AF54" s="2"/>
      <c r="AG54" s="15">
        <v>5288038</v>
      </c>
      <c r="AH54" s="15">
        <v>4278</v>
      </c>
      <c r="AI54" s="18">
        <v>584688</v>
      </c>
      <c r="AJ54" s="18">
        <f t="shared" si="0"/>
        <v>118483348</v>
      </c>
    </row>
    <row r="55" spans="1:36" s="16" customFormat="1" x14ac:dyDescent="0.15">
      <c r="A55" s="14">
        <v>38656</v>
      </c>
      <c r="B55" s="15">
        <v>53604431</v>
      </c>
      <c r="C55" s="15">
        <v>16563</v>
      </c>
      <c r="E55" s="15">
        <v>211332</v>
      </c>
      <c r="G55" s="15">
        <v>65383</v>
      </c>
      <c r="H55" s="15">
        <v>440919</v>
      </c>
      <c r="J55" s="15">
        <v>49696</v>
      </c>
      <c r="M55" s="15">
        <v>531519</v>
      </c>
      <c r="O55" s="15">
        <v>7499038</v>
      </c>
      <c r="P55" s="15">
        <v>625402</v>
      </c>
      <c r="R55" s="15"/>
      <c r="T55" s="15">
        <v>14622606</v>
      </c>
      <c r="U55" s="17"/>
      <c r="V55" s="15">
        <v>120</v>
      </c>
      <c r="X55" s="15">
        <v>0</v>
      </c>
      <c r="Y55" s="15">
        <v>0</v>
      </c>
      <c r="AA55" s="15">
        <v>16261470</v>
      </c>
      <c r="AD55" s="15">
        <v>3980751</v>
      </c>
      <c r="AF55" s="2"/>
      <c r="AG55" s="15">
        <v>5949583</v>
      </c>
      <c r="AH55" s="15">
        <v>4457</v>
      </c>
      <c r="AI55" s="18">
        <v>534036</v>
      </c>
      <c r="AJ55" s="18">
        <f t="shared" si="0"/>
        <v>104397306</v>
      </c>
    </row>
    <row r="56" spans="1:36" s="16" customFormat="1" x14ac:dyDescent="0.15">
      <c r="A56" s="14">
        <v>38686</v>
      </c>
      <c r="B56" s="15">
        <v>54701847</v>
      </c>
      <c r="C56" s="15">
        <v>19368</v>
      </c>
      <c r="E56" s="15">
        <v>219874</v>
      </c>
      <c r="G56" s="15">
        <v>75241</v>
      </c>
      <c r="H56" s="15">
        <v>529452</v>
      </c>
      <c r="J56" s="15">
        <v>57813</v>
      </c>
      <c r="M56" s="15">
        <v>598450</v>
      </c>
      <c r="O56" s="15">
        <v>7969716</v>
      </c>
      <c r="P56" s="15">
        <v>704124</v>
      </c>
      <c r="R56" s="15"/>
      <c r="T56" s="15">
        <v>15376680</v>
      </c>
      <c r="U56" s="17"/>
      <c r="V56" s="15">
        <v>48</v>
      </c>
      <c r="X56" s="15">
        <v>0</v>
      </c>
      <c r="Y56" s="15">
        <v>0</v>
      </c>
      <c r="AA56" s="15">
        <v>17257089</v>
      </c>
      <c r="AD56" s="15">
        <v>4409918</v>
      </c>
      <c r="AF56" s="2"/>
      <c r="AG56" s="15">
        <v>6639284</v>
      </c>
      <c r="AH56" s="15">
        <v>4864</v>
      </c>
      <c r="AI56" s="18">
        <v>512040</v>
      </c>
      <c r="AJ56" s="18">
        <f t="shared" si="0"/>
        <v>109075808</v>
      </c>
    </row>
    <row r="57" spans="1:36" s="16" customFormat="1" x14ac:dyDescent="0.15">
      <c r="A57" s="14">
        <v>38717</v>
      </c>
      <c r="B57" s="15">
        <v>42151087</v>
      </c>
      <c r="C57" s="15">
        <v>16566</v>
      </c>
      <c r="E57" s="15">
        <v>178048</v>
      </c>
      <c r="G57" s="15">
        <v>60260</v>
      </c>
      <c r="H57" s="15">
        <v>395113</v>
      </c>
      <c r="J57" s="15">
        <v>48345</v>
      </c>
      <c r="M57" s="15">
        <v>463163</v>
      </c>
      <c r="O57" s="15">
        <v>6118996</v>
      </c>
      <c r="P57" s="15">
        <v>570408</v>
      </c>
      <c r="R57" s="15"/>
      <c r="T57" s="15">
        <v>12825126</v>
      </c>
      <c r="U57" s="17"/>
      <c r="V57" s="15">
        <v>128</v>
      </c>
      <c r="X57" s="15">
        <v>0</v>
      </c>
      <c r="Y57" s="15">
        <v>0</v>
      </c>
      <c r="AA57" s="15">
        <v>12127912</v>
      </c>
      <c r="AD57" s="15">
        <v>3398819</v>
      </c>
      <c r="AF57" s="2"/>
      <c r="AG57" s="15">
        <v>5318792</v>
      </c>
      <c r="AH57" s="15">
        <v>15159</v>
      </c>
      <c r="AI57" s="18">
        <v>412380</v>
      </c>
      <c r="AJ57" s="18">
        <f t="shared" si="0"/>
        <v>84100302</v>
      </c>
    </row>
    <row r="58" spans="1:36" s="16" customFormat="1" x14ac:dyDescent="0.15">
      <c r="A58" s="14">
        <v>38748</v>
      </c>
      <c r="B58" s="15">
        <v>53541844</v>
      </c>
      <c r="C58" s="15">
        <v>17918</v>
      </c>
      <c r="E58" s="15">
        <v>215778</v>
      </c>
      <c r="G58" s="15">
        <v>63519</v>
      </c>
      <c r="H58" s="15">
        <v>346019</v>
      </c>
      <c r="J58" s="15">
        <v>55960</v>
      </c>
      <c r="M58" s="15">
        <v>566015</v>
      </c>
      <c r="O58" s="15">
        <v>7625163</v>
      </c>
      <c r="P58" s="15">
        <v>640482</v>
      </c>
      <c r="R58" s="15"/>
      <c r="T58" s="15">
        <v>14793715</v>
      </c>
      <c r="U58" s="17"/>
      <c r="V58" s="15">
        <v>48</v>
      </c>
      <c r="X58" s="15">
        <v>0</v>
      </c>
      <c r="Y58" s="15">
        <v>0</v>
      </c>
      <c r="AA58" s="15">
        <v>14422366</v>
      </c>
      <c r="AD58" s="15">
        <v>4630137</v>
      </c>
      <c r="AF58" s="2"/>
      <c r="AG58" s="15">
        <v>5595649</v>
      </c>
      <c r="AH58" s="15">
        <v>4223</v>
      </c>
      <c r="AI58" s="18">
        <v>553644</v>
      </c>
      <c r="AJ58" s="18">
        <f t="shared" si="0"/>
        <v>103072480</v>
      </c>
    </row>
    <row r="59" spans="1:36" s="16" customFormat="1" x14ac:dyDescent="0.15">
      <c r="A59" s="14">
        <v>38776</v>
      </c>
      <c r="B59" s="15">
        <v>41516303</v>
      </c>
      <c r="C59" s="15">
        <v>14856</v>
      </c>
      <c r="E59" s="15">
        <v>231981</v>
      </c>
      <c r="G59" s="15">
        <v>57684</v>
      </c>
      <c r="H59" s="15">
        <v>317454</v>
      </c>
      <c r="J59" s="15">
        <v>43800</v>
      </c>
      <c r="M59" s="15">
        <v>468277</v>
      </c>
      <c r="O59" s="15">
        <v>5972767</v>
      </c>
      <c r="P59" s="15">
        <v>513006</v>
      </c>
      <c r="R59" s="15"/>
      <c r="T59" s="15">
        <v>12664893</v>
      </c>
      <c r="U59" s="17"/>
      <c r="V59" s="15">
        <v>48</v>
      </c>
      <c r="X59" s="15">
        <v>0</v>
      </c>
      <c r="Y59" s="15">
        <v>0</v>
      </c>
      <c r="AA59" s="15">
        <v>12129447</v>
      </c>
      <c r="AD59" s="15">
        <v>3596181</v>
      </c>
      <c r="AF59" s="2"/>
      <c r="AG59" s="15">
        <v>5085788</v>
      </c>
      <c r="AH59" s="15">
        <v>1872</v>
      </c>
      <c r="AI59" s="18">
        <v>386400</v>
      </c>
      <c r="AJ59" s="18">
        <f t="shared" si="0"/>
        <v>83000757</v>
      </c>
    </row>
    <row r="60" spans="1:36" s="16" customFormat="1" x14ac:dyDescent="0.15">
      <c r="A60" s="14">
        <v>38807</v>
      </c>
      <c r="B60" s="15">
        <v>50673839</v>
      </c>
      <c r="C60" s="15">
        <v>20544</v>
      </c>
      <c r="E60" s="15">
        <v>275664</v>
      </c>
      <c r="G60" s="15">
        <v>69924</v>
      </c>
      <c r="H60" s="15">
        <v>401969</v>
      </c>
      <c r="J60" s="15">
        <v>51098</v>
      </c>
      <c r="M60" s="15">
        <v>637171</v>
      </c>
      <c r="O60" s="15">
        <v>7658986</v>
      </c>
      <c r="P60" s="15">
        <v>662400</v>
      </c>
      <c r="R60" s="15"/>
      <c r="T60" s="15">
        <v>14752138</v>
      </c>
      <c r="U60" s="17"/>
      <c r="V60" s="15">
        <v>72</v>
      </c>
      <c r="X60" s="15">
        <v>0</v>
      </c>
      <c r="Y60" s="15">
        <v>0</v>
      </c>
      <c r="AA60" s="15">
        <v>16598032</v>
      </c>
      <c r="AD60" s="15">
        <v>4548444</v>
      </c>
      <c r="AF60" s="2"/>
      <c r="AG60" s="15">
        <v>7030843</v>
      </c>
      <c r="AH60" s="15">
        <v>1274</v>
      </c>
      <c r="AI60" s="18">
        <v>416064</v>
      </c>
      <c r="AJ60" s="18">
        <f t="shared" si="0"/>
        <v>103798462</v>
      </c>
    </row>
    <row r="61" spans="1:36" s="16" customFormat="1" x14ac:dyDescent="0.15">
      <c r="A61" s="14">
        <v>38837</v>
      </c>
      <c r="B61" s="15">
        <v>64634860</v>
      </c>
      <c r="C61" s="15">
        <v>21681</v>
      </c>
      <c r="E61" s="15">
        <v>342708</v>
      </c>
      <c r="G61" s="15">
        <v>79932</v>
      </c>
      <c r="H61" s="15">
        <v>417382</v>
      </c>
      <c r="J61" s="15">
        <v>59901</v>
      </c>
      <c r="M61" s="15">
        <v>753105</v>
      </c>
      <c r="O61" s="15">
        <v>8861930</v>
      </c>
      <c r="P61" s="15">
        <v>717149</v>
      </c>
      <c r="R61" s="15"/>
      <c r="T61" s="15">
        <v>17515438</v>
      </c>
      <c r="U61" s="17"/>
      <c r="V61" s="15"/>
      <c r="X61" s="15">
        <v>0</v>
      </c>
      <c r="Y61" s="15">
        <v>0</v>
      </c>
      <c r="AA61" s="15">
        <v>21050365</v>
      </c>
      <c r="AD61" s="15">
        <v>5604979</v>
      </c>
      <c r="AF61" s="2"/>
      <c r="AG61" s="15">
        <v>7736617</v>
      </c>
      <c r="AH61" s="15">
        <v>4154</v>
      </c>
      <c r="AI61" s="18">
        <v>554004</v>
      </c>
      <c r="AJ61" s="18">
        <f t="shared" si="0"/>
        <v>128354205</v>
      </c>
    </row>
    <row r="62" spans="1:36" s="16" customFormat="1" x14ac:dyDescent="0.15">
      <c r="A62" s="14">
        <v>38868</v>
      </c>
      <c r="B62" s="15">
        <v>69527060</v>
      </c>
      <c r="C62" s="15">
        <v>21757</v>
      </c>
      <c r="E62" s="15">
        <v>351124</v>
      </c>
      <c r="G62" s="15">
        <v>80522</v>
      </c>
      <c r="H62" s="15">
        <v>466602</v>
      </c>
      <c r="J62" s="15">
        <v>60092</v>
      </c>
      <c r="M62" s="15">
        <v>739847</v>
      </c>
      <c r="O62" s="15">
        <v>9180948</v>
      </c>
      <c r="P62" s="15">
        <v>700433</v>
      </c>
      <c r="R62" s="15"/>
      <c r="T62" s="15">
        <v>19607062</v>
      </c>
      <c r="U62" s="17"/>
      <c r="V62" s="15">
        <v>108</v>
      </c>
      <c r="X62" s="15">
        <v>0</v>
      </c>
      <c r="Y62" s="15">
        <v>0</v>
      </c>
      <c r="AA62" s="15">
        <v>22810059</v>
      </c>
      <c r="AD62" s="15">
        <v>5486315</v>
      </c>
      <c r="AF62" s="2"/>
      <c r="AG62" s="15">
        <v>7869150</v>
      </c>
      <c r="AH62" s="15">
        <v>2515</v>
      </c>
      <c r="AI62" s="18">
        <v>631896</v>
      </c>
      <c r="AJ62" s="18">
        <f t="shared" si="0"/>
        <v>137535490</v>
      </c>
    </row>
    <row r="63" spans="1:36" s="16" customFormat="1" x14ac:dyDescent="0.15">
      <c r="A63" s="14">
        <v>38898</v>
      </c>
      <c r="B63" s="15">
        <v>68102020</v>
      </c>
      <c r="C63" s="15">
        <v>21024</v>
      </c>
      <c r="E63" s="15">
        <v>334097</v>
      </c>
      <c r="G63" s="15">
        <v>74648</v>
      </c>
      <c r="H63" s="15">
        <v>427851</v>
      </c>
      <c r="J63" s="15">
        <v>59100</v>
      </c>
      <c r="M63" s="15">
        <v>671231</v>
      </c>
      <c r="O63" s="15">
        <v>9010811</v>
      </c>
      <c r="P63" s="15">
        <v>664885</v>
      </c>
      <c r="R63" s="15"/>
      <c r="T63" s="15">
        <v>19640179</v>
      </c>
      <c r="U63" s="17"/>
      <c r="V63" s="15">
        <v>121</v>
      </c>
      <c r="X63" s="15">
        <v>0</v>
      </c>
      <c r="Y63" s="15">
        <v>0</v>
      </c>
      <c r="AA63" s="15">
        <v>23330091</v>
      </c>
      <c r="AD63" s="15">
        <v>5006055</v>
      </c>
      <c r="AF63" s="2"/>
      <c r="AG63" s="15">
        <v>7283213</v>
      </c>
      <c r="AH63" s="15">
        <v>2065</v>
      </c>
      <c r="AI63" s="18">
        <v>658428</v>
      </c>
      <c r="AJ63" s="18">
        <f t="shared" si="0"/>
        <v>135285819</v>
      </c>
    </row>
    <row r="64" spans="1:36" s="16" customFormat="1" x14ac:dyDescent="0.15">
      <c r="A64" s="14">
        <v>38929</v>
      </c>
      <c r="B64" s="15">
        <v>73786000</v>
      </c>
      <c r="C64" s="15">
        <v>22224</v>
      </c>
      <c r="E64" s="15">
        <v>347245</v>
      </c>
      <c r="G64" s="15">
        <v>71597</v>
      </c>
      <c r="H64" s="15">
        <v>499997</v>
      </c>
      <c r="J64" s="15">
        <v>55311</v>
      </c>
      <c r="M64" s="15">
        <v>739559</v>
      </c>
      <c r="O64" s="15">
        <v>10442541</v>
      </c>
      <c r="P64" s="15">
        <v>694796</v>
      </c>
      <c r="R64" s="15"/>
      <c r="T64" s="15">
        <v>19839331</v>
      </c>
      <c r="U64" s="17"/>
      <c r="V64" s="15">
        <v>72</v>
      </c>
      <c r="X64" s="15">
        <v>0</v>
      </c>
      <c r="Y64" s="15">
        <v>0</v>
      </c>
      <c r="AA64" s="15">
        <v>29141039</v>
      </c>
      <c r="AD64" s="15">
        <v>5330350</v>
      </c>
      <c r="AF64" s="2"/>
      <c r="AG64" s="15">
        <v>6772911</v>
      </c>
      <c r="AH64" s="15">
        <v>2629</v>
      </c>
      <c r="AI64" s="18">
        <v>624804</v>
      </c>
      <c r="AJ64" s="18">
        <f t="shared" si="0"/>
        <v>148370406</v>
      </c>
    </row>
    <row r="65" spans="1:36" s="16" customFormat="1" x14ac:dyDescent="0.15">
      <c r="A65" s="14">
        <v>38960</v>
      </c>
      <c r="B65" s="15">
        <v>74678755</v>
      </c>
      <c r="C65" s="15">
        <v>21408</v>
      </c>
      <c r="E65" s="15">
        <v>304821</v>
      </c>
      <c r="G65" s="15">
        <v>67740</v>
      </c>
      <c r="H65" s="15">
        <v>333658</v>
      </c>
      <c r="J65" s="15">
        <v>49774</v>
      </c>
      <c r="M65" s="15">
        <v>653616</v>
      </c>
      <c r="O65" s="15">
        <v>9709785</v>
      </c>
      <c r="P65" s="15">
        <v>647865</v>
      </c>
      <c r="R65" s="15"/>
      <c r="T65" s="15">
        <v>20639444</v>
      </c>
      <c r="U65" s="17"/>
      <c r="V65" s="15">
        <v>36</v>
      </c>
      <c r="X65" s="15">
        <v>0</v>
      </c>
      <c r="Y65" s="15">
        <v>0</v>
      </c>
      <c r="AA65" s="15">
        <v>27804324</v>
      </c>
      <c r="AD65" s="15">
        <v>4792939</v>
      </c>
      <c r="AF65" s="2"/>
      <c r="AG65" s="15">
        <v>4931878</v>
      </c>
      <c r="AH65" s="15">
        <v>6768</v>
      </c>
      <c r="AI65" s="18">
        <v>650544</v>
      </c>
      <c r="AJ65" s="18">
        <f t="shared" si="0"/>
        <v>145293355</v>
      </c>
    </row>
    <row r="66" spans="1:36" s="16" customFormat="1" x14ac:dyDescent="0.15">
      <c r="A66" s="14">
        <v>38990</v>
      </c>
      <c r="B66" s="15">
        <v>64798394</v>
      </c>
      <c r="C66" s="15">
        <v>20016</v>
      </c>
      <c r="E66" s="15">
        <v>281450</v>
      </c>
      <c r="G66" s="15">
        <v>66060</v>
      </c>
      <c r="H66" s="15">
        <v>387335</v>
      </c>
      <c r="J66" s="15">
        <v>49174</v>
      </c>
      <c r="M66" s="15">
        <v>638163</v>
      </c>
      <c r="O66" s="15">
        <v>9262084</v>
      </c>
      <c r="P66" s="15">
        <v>636876</v>
      </c>
      <c r="R66" s="15"/>
      <c r="T66" s="15">
        <v>17836064</v>
      </c>
      <c r="U66" s="17"/>
      <c r="V66" s="15">
        <v>12</v>
      </c>
      <c r="X66" s="15">
        <v>0</v>
      </c>
      <c r="Y66" s="15">
        <v>0</v>
      </c>
      <c r="AA66" s="15">
        <v>25703673</v>
      </c>
      <c r="AD66" s="15">
        <v>4458447</v>
      </c>
      <c r="AF66" s="2"/>
      <c r="AG66" s="15">
        <v>5181151</v>
      </c>
      <c r="AH66" s="15">
        <v>3098</v>
      </c>
      <c r="AI66" s="18">
        <v>527880</v>
      </c>
      <c r="AJ66" s="18">
        <f t="shared" si="0"/>
        <v>129849877</v>
      </c>
    </row>
    <row r="67" spans="1:36" s="16" customFormat="1" x14ac:dyDescent="0.15">
      <c r="A67" s="14">
        <v>39021</v>
      </c>
      <c r="B67" s="15">
        <v>57009968</v>
      </c>
      <c r="C67" s="15">
        <v>18516</v>
      </c>
      <c r="E67" s="15">
        <v>237429</v>
      </c>
      <c r="G67" s="15">
        <v>65988</v>
      </c>
      <c r="H67" s="15">
        <v>424345</v>
      </c>
      <c r="J67" s="15">
        <v>48880</v>
      </c>
      <c r="M67" s="15">
        <v>572457</v>
      </c>
      <c r="O67" s="15">
        <v>7847596</v>
      </c>
      <c r="P67" s="15">
        <v>574512</v>
      </c>
      <c r="R67" s="15"/>
      <c r="T67" s="15">
        <v>17333083</v>
      </c>
      <c r="U67" s="17"/>
      <c r="V67" s="15">
        <v>36</v>
      </c>
      <c r="X67" s="15">
        <v>0</v>
      </c>
      <c r="Y67" s="15">
        <v>0</v>
      </c>
      <c r="AA67" s="15">
        <v>20764004</v>
      </c>
      <c r="AD67" s="15">
        <v>3815644</v>
      </c>
      <c r="AF67" s="2"/>
      <c r="AG67" s="15">
        <v>5500858</v>
      </c>
      <c r="AH67" s="15">
        <v>4253</v>
      </c>
      <c r="AI67" s="18">
        <v>475680</v>
      </c>
      <c r="AJ67" s="18">
        <f t="shared" si="0"/>
        <v>114693249</v>
      </c>
    </row>
    <row r="68" spans="1:36" s="16" customFormat="1" x14ac:dyDescent="0.15">
      <c r="A68" s="14">
        <v>39051</v>
      </c>
      <c r="B68" s="15">
        <v>47768686</v>
      </c>
      <c r="C68" s="15">
        <v>26448</v>
      </c>
      <c r="E68" s="15">
        <v>249048</v>
      </c>
      <c r="G68" s="15">
        <v>63888</v>
      </c>
      <c r="H68" s="15">
        <v>524535</v>
      </c>
      <c r="J68" s="15">
        <v>51780</v>
      </c>
      <c r="M68" s="15">
        <v>554045</v>
      </c>
      <c r="O68" s="15">
        <v>7186782</v>
      </c>
      <c r="P68" s="15">
        <v>571311</v>
      </c>
      <c r="R68" s="15"/>
      <c r="T68" s="15">
        <v>15102836</v>
      </c>
      <c r="U68" s="17"/>
      <c r="V68" s="15">
        <v>12</v>
      </c>
      <c r="X68" s="15">
        <v>0</v>
      </c>
      <c r="Y68" s="15">
        <v>0</v>
      </c>
      <c r="AA68" s="15">
        <v>18135819</v>
      </c>
      <c r="AD68" s="15">
        <v>3645351</v>
      </c>
      <c r="AF68" s="2"/>
      <c r="AG68" s="15">
        <v>5636185</v>
      </c>
      <c r="AH68" s="15">
        <v>568</v>
      </c>
      <c r="AI68" s="18">
        <v>374592</v>
      </c>
      <c r="AJ68" s="18">
        <f t="shared" si="0"/>
        <v>99891886</v>
      </c>
    </row>
    <row r="69" spans="1:36" s="16" customFormat="1" x14ac:dyDescent="0.15">
      <c r="A69" s="14">
        <v>39082</v>
      </c>
      <c r="B69" s="15">
        <v>43843716</v>
      </c>
      <c r="C69" s="15">
        <v>18144</v>
      </c>
      <c r="E69" s="15">
        <v>222605</v>
      </c>
      <c r="G69" s="15">
        <v>60768</v>
      </c>
      <c r="H69" s="15">
        <v>548847</v>
      </c>
      <c r="J69" s="15">
        <v>42550</v>
      </c>
      <c r="M69" s="15">
        <v>542438</v>
      </c>
      <c r="O69" s="15">
        <v>6807935</v>
      </c>
      <c r="P69" s="15">
        <v>541431</v>
      </c>
      <c r="R69" s="15"/>
      <c r="T69" s="15">
        <v>14305764</v>
      </c>
      <c r="U69" s="17"/>
      <c r="V69" s="15">
        <v>1</v>
      </c>
      <c r="X69" s="15">
        <v>0</v>
      </c>
      <c r="Y69" s="15">
        <v>0</v>
      </c>
      <c r="AA69" s="15">
        <v>15498629</v>
      </c>
      <c r="AD69" s="15">
        <v>3445643</v>
      </c>
      <c r="AF69" s="2"/>
      <c r="AG69" s="15">
        <v>5195114</v>
      </c>
      <c r="AH69" s="15">
        <v>2414</v>
      </c>
      <c r="AI69" s="18">
        <v>327024</v>
      </c>
      <c r="AJ69" s="18">
        <f t="shared" si="0"/>
        <v>91403023</v>
      </c>
    </row>
    <row r="70" spans="1:36" s="16" customFormat="1" x14ac:dyDescent="0.15">
      <c r="A70" s="14">
        <v>39113</v>
      </c>
      <c r="B70" s="15">
        <v>57739097</v>
      </c>
      <c r="C70" s="15">
        <v>23292</v>
      </c>
      <c r="E70" s="15">
        <v>300694</v>
      </c>
      <c r="G70" s="15">
        <v>63756</v>
      </c>
      <c r="H70" s="15">
        <v>544938</v>
      </c>
      <c r="J70" s="15">
        <v>63911</v>
      </c>
      <c r="M70" s="15">
        <v>706458</v>
      </c>
      <c r="O70" s="15">
        <v>8731809</v>
      </c>
      <c r="P70" s="15">
        <v>685112</v>
      </c>
      <c r="R70" s="15"/>
      <c r="T70" s="15">
        <v>17283316</v>
      </c>
      <c r="U70" s="17"/>
      <c r="V70" s="15">
        <v>24</v>
      </c>
      <c r="X70" s="15">
        <v>0</v>
      </c>
      <c r="Y70" s="15">
        <v>0</v>
      </c>
      <c r="AA70" s="15">
        <v>19144151</v>
      </c>
      <c r="AD70" s="15">
        <v>4912817</v>
      </c>
      <c r="AF70" s="2"/>
      <c r="AG70" s="15">
        <v>5813007</v>
      </c>
      <c r="AH70" s="15">
        <v>2895</v>
      </c>
      <c r="AI70" s="18">
        <v>483012</v>
      </c>
      <c r="AJ70" s="18">
        <f t="shared" si="0"/>
        <v>116498289</v>
      </c>
    </row>
    <row r="71" spans="1:36" s="16" customFormat="1" x14ac:dyDescent="0.15">
      <c r="A71" s="14">
        <v>39141</v>
      </c>
      <c r="B71" s="15">
        <v>41861442</v>
      </c>
      <c r="C71" s="15">
        <v>18585</v>
      </c>
      <c r="E71" s="15">
        <v>208384</v>
      </c>
      <c r="G71" s="15">
        <v>55308</v>
      </c>
      <c r="H71" s="15">
        <v>493106</v>
      </c>
      <c r="J71" s="15">
        <v>41676</v>
      </c>
      <c r="M71" s="15">
        <v>534969</v>
      </c>
      <c r="O71" s="15">
        <v>6174525</v>
      </c>
      <c r="P71" s="15">
        <v>507117</v>
      </c>
      <c r="R71" s="15"/>
      <c r="T71" s="15">
        <v>13560213</v>
      </c>
      <c r="U71" s="17"/>
      <c r="V71" s="15"/>
      <c r="X71" s="15">
        <v>0</v>
      </c>
      <c r="Y71" s="15">
        <v>0</v>
      </c>
      <c r="AA71" s="15">
        <v>14505119</v>
      </c>
      <c r="AD71" s="15">
        <v>3500836</v>
      </c>
      <c r="AF71" s="2"/>
      <c r="AG71" s="15">
        <v>4988404</v>
      </c>
      <c r="AH71" s="15">
        <v>3305</v>
      </c>
      <c r="AI71" s="18">
        <v>314808</v>
      </c>
      <c r="AJ71" s="18">
        <f t="shared" si="0"/>
        <v>86767797</v>
      </c>
    </row>
    <row r="72" spans="1:36" s="16" customFormat="1" x14ac:dyDescent="0.15">
      <c r="A72" s="14">
        <v>39172</v>
      </c>
      <c r="B72" s="15">
        <v>60088367</v>
      </c>
      <c r="C72" s="15">
        <v>25032</v>
      </c>
      <c r="E72" s="15">
        <v>304279</v>
      </c>
      <c r="G72" s="15">
        <v>71508</v>
      </c>
      <c r="H72" s="15">
        <v>707561</v>
      </c>
      <c r="J72" s="15">
        <v>53292</v>
      </c>
      <c r="M72" s="15">
        <v>767430</v>
      </c>
      <c r="O72" s="15">
        <v>8654654</v>
      </c>
      <c r="P72" s="15">
        <v>686638</v>
      </c>
      <c r="R72" s="15"/>
      <c r="T72" s="15">
        <v>17949890</v>
      </c>
      <c r="U72" s="17"/>
      <c r="V72" s="15">
        <v>12</v>
      </c>
      <c r="X72" s="15">
        <v>0</v>
      </c>
      <c r="Y72" s="15">
        <v>0</v>
      </c>
      <c r="AA72" s="15">
        <v>22113867</v>
      </c>
      <c r="AD72" s="15">
        <v>5041554</v>
      </c>
      <c r="AF72" s="2"/>
      <c r="AG72" s="15">
        <v>7229998</v>
      </c>
      <c r="AH72" s="15">
        <v>5148</v>
      </c>
      <c r="AI72" s="18">
        <v>436452</v>
      </c>
      <c r="AJ72" s="18">
        <f t="shared" si="0"/>
        <v>124135682</v>
      </c>
    </row>
    <row r="73" spans="1:36" s="16" customFormat="1" x14ac:dyDescent="0.15">
      <c r="A73" s="14">
        <v>39202</v>
      </c>
      <c r="B73" s="15">
        <v>62366590</v>
      </c>
      <c r="C73" s="15">
        <v>23844</v>
      </c>
      <c r="E73" s="15">
        <v>283821</v>
      </c>
      <c r="G73" s="15">
        <v>70236</v>
      </c>
      <c r="H73" s="15">
        <v>608607</v>
      </c>
      <c r="J73" s="15">
        <v>48566</v>
      </c>
      <c r="M73" s="15">
        <v>761591</v>
      </c>
      <c r="O73" s="15">
        <v>8783958</v>
      </c>
      <c r="P73" s="15">
        <v>679280</v>
      </c>
      <c r="R73" s="15"/>
      <c r="T73" s="15">
        <v>18143706</v>
      </c>
      <c r="U73" s="17"/>
      <c r="V73" s="15"/>
      <c r="X73" s="15">
        <v>0</v>
      </c>
      <c r="Y73" s="15">
        <v>0</v>
      </c>
      <c r="AA73" s="15">
        <v>23332835</v>
      </c>
      <c r="AD73" s="15">
        <v>5068175</v>
      </c>
      <c r="AF73" s="2"/>
      <c r="AG73" s="15">
        <v>6877851</v>
      </c>
      <c r="AH73" s="15">
        <v>7080</v>
      </c>
      <c r="AI73" s="18">
        <v>523356</v>
      </c>
      <c r="AJ73" s="18">
        <f t="shared" si="0"/>
        <v>127579496</v>
      </c>
    </row>
    <row r="74" spans="1:36" s="16" customFormat="1" x14ac:dyDescent="0.15">
      <c r="A74" s="14">
        <v>39233</v>
      </c>
      <c r="B74" s="15">
        <v>77048454</v>
      </c>
      <c r="C74" s="15">
        <v>25836</v>
      </c>
      <c r="E74" s="15">
        <v>394932</v>
      </c>
      <c r="G74" s="15">
        <v>83304</v>
      </c>
      <c r="H74" s="15">
        <v>916465</v>
      </c>
      <c r="J74" s="15">
        <v>68052</v>
      </c>
      <c r="M74" s="15">
        <v>891569</v>
      </c>
      <c r="O74" s="15">
        <v>10473551</v>
      </c>
      <c r="P74" s="15">
        <v>778601</v>
      </c>
      <c r="R74" s="15"/>
      <c r="T74" s="15">
        <v>21620217</v>
      </c>
      <c r="U74" s="17"/>
      <c r="V74" s="15">
        <v>12</v>
      </c>
      <c r="X74" s="15">
        <v>0</v>
      </c>
      <c r="Y74" s="15">
        <v>0</v>
      </c>
      <c r="AA74" s="15">
        <v>29259357</v>
      </c>
      <c r="AD74" s="15">
        <v>5966377</v>
      </c>
      <c r="AF74" s="2"/>
      <c r="AG74" s="15">
        <v>8387517</v>
      </c>
      <c r="AH74" s="15">
        <v>6684</v>
      </c>
      <c r="AI74" s="18">
        <v>510672</v>
      </c>
      <c r="AJ74" s="18">
        <f t="shared" ref="AJ74:AJ137" si="1">SUM(B74:C74,E74,G74:H74,J74,M74,O74,P74,R74,T74,V74,X74:Y74,AA74,AD74,AF74:AI74)</f>
        <v>156431600</v>
      </c>
    </row>
    <row r="75" spans="1:36" s="16" customFormat="1" x14ac:dyDescent="0.15">
      <c r="A75" s="14">
        <v>39263</v>
      </c>
      <c r="B75" s="15">
        <v>69054413</v>
      </c>
      <c r="C75" s="15">
        <v>22158</v>
      </c>
      <c r="E75" s="15">
        <v>325110</v>
      </c>
      <c r="G75" s="15">
        <v>62376</v>
      </c>
      <c r="H75" s="15">
        <v>748071</v>
      </c>
      <c r="J75" s="15">
        <v>46247</v>
      </c>
      <c r="M75" s="15">
        <v>720077</v>
      </c>
      <c r="O75" s="15">
        <v>9043467</v>
      </c>
      <c r="P75" s="15">
        <v>635575</v>
      </c>
      <c r="R75" s="15"/>
      <c r="T75" s="15">
        <v>19919936</v>
      </c>
      <c r="U75" s="17"/>
      <c r="V75" s="15"/>
      <c r="X75" s="15">
        <v>0</v>
      </c>
      <c r="Y75" s="15">
        <v>0</v>
      </c>
      <c r="AA75" s="15">
        <v>26785934</v>
      </c>
      <c r="AD75" s="15">
        <v>4753235</v>
      </c>
      <c r="AF75" s="2"/>
      <c r="AG75" s="15">
        <v>6867846</v>
      </c>
      <c r="AH75" s="15">
        <v>2693</v>
      </c>
      <c r="AI75" s="18">
        <v>553092</v>
      </c>
      <c r="AJ75" s="18">
        <f t="shared" si="1"/>
        <v>139540230</v>
      </c>
    </row>
    <row r="76" spans="1:36" s="16" customFormat="1" x14ac:dyDescent="0.15">
      <c r="A76" s="14">
        <v>39294</v>
      </c>
      <c r="B76" s="15">
        <v>80002227</v>
      </c>
      <c r="C76" s="15">
        <v>26917</v>
      </c>
      <c r="E76" s="15">
        <v>383937</v>
      </c>
      <c r="G76" s="15">
        <v>72834</v>
      </c>
      <c r="H76" s="15">
        <v>783256</v>
      </c>
      <c r="J76" s="15">
        <v>50280</v>
      </c>
      <c r="M76" s="15">
        <v>825229</v>
      </c>
      <c r="O76" s="15">
        <v>11293177</v>
      </c>
      <c r="P76" s="15">
        <v>738571</v>
      </c>
      <c r="R76" s="15"/>
      <c r="T76" s="15">
        <v>22166439</v>
      </c>
      <c r="U76" s="17"/>
      <c r="V76" s="15"/>
      <c r="X76" s="15">
        <v>0</v>
      </c>
      <c r="Y76" s="15">
        <v>0</v>
      </c>
      <c r="AA76" s="15">
        <v>35077053</v>
      </c>
      <c r="AD76" s="15">
        <v>5478701</v>
      </c>
      <c r="AF76" s="2"/>
      <c r="AG76" s="15">
        <v>6964161</v>
      </c>
      <c r="AH76" s="15">
        <v>8872</v>
      </c>
      <c r="AI76" s="18">
        <v>619152</v>
      </c>
      <c r="AJ76" s="18">
        <f t="shared" si="1"/>
        <v>164490806</v>
      </c>
    </row>
    <row r="77" spans="1:36" s="16" customFormat="1" x14ac:dyDescent="0.15">
      <c r="A77" s="14">
        <v>39325</v>
      </c>
      <c r="B77" s="15">
        <v>76664191</v>
      </c>
      <c r="C77" s="15">
        <v>25007</v>
      </c>
      <c r="E77" s="15">
        <v>356587</v>
      </c>
      <c r="G77" s="15">
        <v>60999</v>
      </c>
      <c r="H77" s="15">
        <v>578171</v>
      </c>
      <c r="J77" s="15">
        <v>46951</v>
      </c>
      <c r="M77" s="15">
        <v>699658</v>
      </c>
      <c r="O77" s="15">
        <v>10343370</v>
      </c>
      <c r="P77" s="15">
        <v>660446</v>
      </c>
      <c r="R77" s="15"/>
      <c r="T77" s="15">
        <v>21417322</v>
      </c>
      <c r="U77" s="17"/>
      <c r="V77" s="15">
        <v>24</v>
      </c>
      <c r="X77" s="15">
        <v>0</v>
      </c>
      <c r="Y77" s="15">
        <v>0</v>
      </c>
      <c r="AA77" s="15">
        <v>33242017</v>
      </c>
      <c r="AD77" s="15">
        <v>4879953</v>
      </c>
      <c r="AF77" s="2"/>
      <c r="AG77" s="15">
        <v>5055833</v>
      </c>
      <c r="AH77" s="15">
        <v>4829</v>
      </c>
      <c r="AI77" s="18">
        <v>627276</v>
      </c>
      <c r="AJ77" s="18">
        <f t="shared" si="1"/>
        <v>154662634</v>
      </c>
    </row>
    <row r="78" spans="1:36" s="16" customFormat="1" x14ac:dyDescent="0.15">
      <c r="A78" s="14">
        <v>39355</v>
      </c>
      <c r="B78" s="15">
        <v>63162483</v>
      </c>
      <c r="C78" s="15">
        <v>23388</v>
      </c>
      <c r="E78" s="15">
        <v>308140</v>
      </c>
      <c r="G78" s="15">
        <v>58532</v>
      </c>
      <c r="H78" s="15">
        <v>568333</v>
      </c>
      <c r="J78" s="15">
        <v>38108</v>
      </c>
      <c r="M78" s="15">
        <v>626270</v>
      </c>
      <c r="O78" s="15">
        <v>9327245</v>
      </c>
      <c r="P78" s="15">
        <v>622291</v>
      </c>
      <c r="R78" s="15"/>
      <c r="T78" s="15">
        <v>17962181</v>
      </c>
      <c r="U78" s="17"/>
      <c r="V78" s="15">
        <v>12</v>
      </c>
      <c r="X78" s="15">
        <v>0</v>
      </c>
      <c r="Y78" s="15">
        <v>0</v>
      </c>
      <c r="AA78" s="15">
        <v>27658897</v>
      </c>
      <c r="AD78" s="15">
        <v>4221696</v>
      </c>
      <c r="AF78" s="2"/>
      <c r="AG78" s="15">
        <v>5137657</v>
      </c>
      <c r="AH78" s="15">
        <v>6715</v>
      </c>
      <c r="AI78" s="18">
        <v>471984</v>
      </c>
      <c r="AJ78" s="18">
        <f t="shared" si="1"/>
        <v>130193932</v>
      </c>
    </row>
    <row r="79" spans="1:36" s="16" customFormat="1" x14ac:dyDescent="0.15">
      <c r="A79" s="14">
        <v>39386</v>
      </c>
      <c r="B79" s="15">
        <v>67419697</v>
      </c>
      <c r="C79" s="15">
        <v>25448</v>
      </c>
      <c r="E79" s="15">
        <v>307729</v>
      </c>
      <c r="G79" s="15">
        <v>69936</v>
      </c>
      <c r="H79" s="15">
        <v>766092</v>
      </c>
      <c r="J79" s="15">
        <v>45669</v>
      </c>
      <c r="M79" s="15">
        <v>690547</v>
      </c>
      <c r="O79" s="15">
        <v>9821484</v>
      </c>
      <c r="P79" s="15">
        <v>679892</v>
      </c>
      <c r="R79" s="15"/>
      <c r="T79" s="15">
        <v>19519574</v>
      </c>
      <c r="U79" s="17"/>
      <c r="V79" s="15"/>
      <c r="X79" s="15">
        <v>0</v>
      </c>
      <c r="Y79" s="15">
        <v>0</v>
      </c>
      <c r="AA79" s="15">
        <v>28147322</v>
      </c>
      <c r="AD79" s="15">
        <v>4576837</v>
      </c>
      <c r="AF79" s="2"/>
      <c r="AG79" s="15">
        <v>6780085</v>
      </c>
      <c r="AH79" s="15">
        <v>4307</v>
      </c>
      <c r="AI79" s="18">
        <v>489264</v>
      </c>
      <c r="AJ79" s="18">
        <f t="shared" si="1"/>
        <v>139343883</v>
      </c>
    </row>
    <row r="80" spans="1:36" s="16" customFormat="1" x14ac:dyDescent="0.15">
      <c r="A80" s="14">
        <v>39416</v>
      </c>
      <c r="B80" s="15">
        <v>52715128</v>
      </c>
      <c r="C80" s="15">
        <v>23376</v>
      </c>
      <c r="E80" s="15">
        <v>272412</v>
      </c>
      <c r="G80" s="15">
        <v>55392</v>
      </c>
      <c r="H80" s="15">
        <v>661000</v>
      </c>
      <c r="J80" s="15">
        <v>42270</v>
      </c>
      <c r="M80" s="15">
        <v>570685</v>
      </c>
      <c r="O80" s="15">
        <v>7632944</v>
      </c>
      <c r="P80" s="15">
        <v>562997</v>
      </c>
      <c r="R80" s="15"/>
      <c r="T80" s="15">
        <v>16235246</v>
      </c>
      <c r="U80" s="17"/>
      <c r="V80" s="15"/>
      <c r="X80" s="15">
        <v>0</v>
      </c>
      <c r="Y80" s="15">
        <v>0</v>
      </c>
      <c r="AA80" s="15">
        <v>21363041</v>
      </c>
      <c r="AD80" s="15">
        <v>3711918</v>
      </c>
      <c r="AF80" s="2"/>
      <c r="AG80" s="15">
        <v>5797415</v>
      </c>
      <c r="AH80" s="15">
        <v>6321</v>
      </c>
      <c r="AI80" s="18">
        <v>323712</v>
      </c>
      <c r="AJ80" s="18">
        <f t="shared" si="1"/>
        <v>109973857</v>
      </c>
    </row>
    <row r="81" spans="1:36" s="16" customFormat="1" x14ac:dyDescent="0.15">
      <c r="A81" s="14">
        <v>39447</v>
      </c>
      <c r="B81" s="15">
        <v>39510339</v>
      </c>
      <c r="C81" s="15">
        <v>17148</v>
      </c>
      <c r="E81" s="15">
        <v>201916</v>
      </c>
      <c r="G81" s="15">
        <v>44965</v>
      </c>
      <c r="H81" s="15">
        <v>487218</v>
      </c>
      <c r="J81" s="15">
        <v>29148</v>
      </c>
      <c r="M81" s="15">
        <v>460776</v>
      </c>
      <c r="O81" s="15">
        <v>6164513</v>
      </c>
      <c r="P81" s="15">
        <v>457681</v>
      </c>
      <c r="R81" s="15"/>
      <c r="T81" s="15">
        <v>12720134</v>
      </c>
      <c r="U81" s="17"/>
      <c r="V81" s="15"/>
      <c r="X81" s="15">
        <v>0</v>
      </c>
      <c r="Y81" s="15">
        <v>0</v>
      </c>
      <c r="AA81" s="15">
        <v>15101218</v>
      </c>
      <c r="AD81" s="15">
        <v>2885062</v>
      </c>
      <c r="AF81" s="2"/>
      <c r="AG81" s="15">
        <v>4660021</v>
      </c>
      <c r="AH81" s="15">
        <v>6122</v>
      </c>
      <c r="AI81" s="18">
        <v>290844</v>
      </c>
      <c r="AJ81" s="18">
        <f t="shared" si="1"/>
        <v>83037105</v>
      </c>
    </row>
    <row r="82" spans="1:36" s="16" customFormat="1" x14ac:dyDescent="0.15">
      <c r="A82" s="14">
        <v>39478</v>
      </c>
      <c r="B82" s="15">
        <v>56165982</v>
      </c>
      <c r="C82" s="15">
        <v>23614</v>
      </c>
      <c r="E82" s="15">
        <v>277909</v>
      </c>
      <c r="G82" s="15">
        <v>60258</v>
      </c>
      <c r="H82" s="15">
        <v>626957</v>
      </c>
      <c r="J82" s="15">
        <v>41608</v>
      </c>
      <c r="M82" s="15">
        <v>652448</v>
      </c>
      <c r="O82" s="15">
        <v>8390705</v>
      </c>
      <c r="P82" s="15">
        <v>632291</v>
      </c>
      <c r="R82" s="15"/>
      <c r="T82" s="15">
        <v>16571370</v>
      </c>
      <c r="U82" s="17"/>
      <c r="V82" s="15"/>
      <c r="X82" s="15">
        <v>0</v>
      </c>
      <c r="Y82" s="15">
        <v>0</v>
      </c>
      <c r="AA82" s="15">
        <v>20176662</v>
      </c>
      <c r="AD82" s="15">
        <v>4513066</v>
      </c>
      <c r="AF82" s="2"/>
      <c r="AG82" s="15">
        <v>5480571</v>
      </c>
      <c r="AH82" s="15">
        <v>7464</v>
      </c>
      <c r="AI82" s="18">
        <v>393732</v>
      </c>
      <c r="AJ82" s="18">
        <f t="shared" si="1"/>
        <v>114014637</v>
      </c>
    </row>
    <row r="83" spans="1:36" s="16" customFormat="1" x14ac:dyDescent="0.15">
      <c r="A83" s="14">
        <v>39507</v>
      </c>
      <c r="B83" s="15">
        <v>46979078</v>
      </c>
      <c r="C83" s="15">
        <v>19788</v>
      </c>
      <c r="E83" s="15">
        <v>252243</v>
      </c>
      <c r="G83" s="15">
        <v>53112</v>
      </c>
      <c r="H83" s="15">
        <v>529514</v>
      </c>
      <c r="J83" s="15">
        <v>37313</v>
      </c>
      <c r="M83" s="15">
        <v>590615</v>
      </c>
      <c r="O83" s="15">
        <v>6521727</v>
      </c>
      <c r="P83" s="15">
        <v>533756</v>
      </c>
      <c r="R83" s="15"/>
      <c r="T83" s="15">
        <v>14438825</v>
      </c>
      <c r="U83" s="17"/>
      <c r="V83" s="15">
        <v>84</v>
      </c>
      <c r="X83" s="15">
        <v>0</v>
      </c>
      <c r="Y83" s="15">
        <v>0</v>
      </c>
      <c r="AA83" s="15">
        <v>17454923</v>
      </c>
      <c r="AD83" s="15">
        <v>3666203</v>
      </c>
      <c r="AF83" s="2"/>
      <c r="AG83" s="15">
        <v>5149948</v>
      </c>
      <c r="AH83" s="15">
        <v>8316</v>
      </c>
      <c r="AI83" s="18">
        <v>322560</v>
      </c>
      <c r="AJ83" s="18">
        <f t="shared" si="1"/>
        <v>96558005</v>
      </c>
    </row>
    <row r="84" spans="1:36" s="16" customFormat="1" x14ac:dyDescent="0.15">
      <c r="A84" s="14">
        <v>39538</v>
      </c>
      <c r="B84" s="15">
        <v>59076849</v>
      </c>
      <c r="C84" s="15">
        <v>24888</v>
      </c>
      <c r="E84" s="15">
        <v>337685</v>
      </c>
      <c r="G84" s="15">
        <v>65160</v>
      </c>
      <c r="H84" s="15">
        <v>793128</v>
      </c>
      <c r="J84" s="15">
        <v>54892</v>
      </c>
      <c r="M84" s="15">
        <v>775437</v>
      </c>
      <c r="O84" s="15">
        <v>8210090</v>
      </c>
      <c r="P84" s="15">
        <v>645896</v>
      </c>
      <c r="R84" s="15"/>
      <c r="T84" s="15">
        <v>16394492</v>
      </c>
      <c r="U84" s="17"/>
      <c r="V84" s="15">
        <v>12</v>
      </c>
      <c r="X84" s="15">
        <v>0</v>
      </c>
      <c r="Y84" s="15">
        <v>0</v>
      </c>
      <c r="AA84" s="15">
        <v>24535240</v>
      </c>
      <c r="AD84" s="15">
        <v>4844435</v>
      </c>
      <c r="AF84" s="2"/>
      <c r="AG84" s="15">
        <v>6763251</v>
      </c>
      <c r="AH84" s="15">
        <v>13907</v>
      </c>
      <c r="AI84" s="18">
        <v>359844</v>
      </c>
      <c r="AJ84" s="18">
        <f t="shared" si="1"/>
        <v>122895206</v>
      </c>
    </row>
    <row r="85" spans="1:36" s="16" customFormat="1" x14ac:dyDescent="0.15">
      <c r="A85" s="14">
        <v>39568</v>
      </c>
      <c r="B85" s="15">
        <v>64581706</v>
      </c>
      <c r="C85" s="15">
        <v>26448</v>
      </c>
      <c r="E85" s="15">
        <v>363004</v>
      </c>
      <c r="G85" s="15">
        <v>73611</v>
      </c>
      <c r="H85" s="15">
        <v>786838</v>
      </c>
      <c r="J85" s="15">
        <v>45121</v>
      </c>
      <c r="M85" s="15">
        <v>806594</v>
      </c>
      <c r="O85" s="15">
        <v>8490740</v>
      </c>
      <c r="P85" s="15">
        <v>655088</v>
      </c>
      <c r="R85" s="15"/>
      <c r="T85" s="15">
        <v>18710531</v>
      </c>
      <c r="U85" s="17"/>
      <c r="V85" s="15">
        <v>12</v>
      </c>
      <c r="X85" s="15">
        <v>0</v>
      </c>
      <c r="Y85" s="15">
        <v>0</v>
      </c>
      <c r="AA85" s="15">
        <v>26083561</v>
      </c>
      <c r="AD85" s="15">
        <v>4994800</v>
      </c>
      <c r="AF85" s="2"/>
      <c r="AG85" s="15">
        <v>6522181</v>
      </c>
      <c r="AH85" s="15">
        <v>20689</v>
      </c>
      <c r="AI85" s="18">
        <v>425820</v>
      </c>
      <c r="AJ85" s="18">
        <f t="shared" si="1"/>
        <v>132586744</v>
      </c>
    </row>
    <row r="86" spans="1:36" s="16" customFormat="1" x14ac:dyDescent="0.15">
      <c r="A86" s="14">
        <v>39599</v>
      </c>
      <c r="B86" s="15">
        <v>72794724</v>
      </c>
      <c r="C86" s="15">
        <v>26412</v>
      </c>
      <c r="E86" s="15">
        <v>393755</v>
      </c>
      <c r="G86" s="15">
        <v>78240</v>
      </c>
      <c r="H86" s="15">
        <v>886248</v>
      </c>
      <c r="J86" s="15">
        <v>56748</v>
      </c>
      <c r="M86" s="15">
        <v>891113</v>
      </c>
      <c r="O86" s="15">
        <v>9053251</v>
      </c>
      <c r="P86" s="15">
        <v>683822</v>
      </c>
      <c r="R86" s="15"/>
      <c r="T86" s="15">
        <v>20289197</v>
      </c>
      <c r="U86" s="17"/>
      <c r="V86" s="15"/>
      <c r="X86" s="15">
        <v>0</v>
      </c>
      <c r="Y86" s="15">
        <v>0</v>
      </c>
      <c r="AA86" s="15">
        <v>29694646</v>
      </c>
      <c r="AD86" s="15">
        <v>5420590</v>
      </c>
      <c r="AF86" s="2"/>
      <c r="AG86" s="15">
        <v>7208781</v>
      </c>
      <c r="AH86" s="15">
        <v>22234</v>
      </c>
      <c r="AI86" s="18">
        <v>470940</v>
      </c>
      <c r="AJ86" s="18">
        <f t="shared" si="1"/>
        <v>147970701</v>
      </c>
    </row>
    <row r="87" spans="1:36" s="16" customFormat="1" x14ac:dyDescent="0.15">
      <c r="A87" s="14">
        <v>39629</v>
      </c>
      <c r="B87" s="15">
        <v>67108650</v>
      </c>
      <c r="C87" s="15">
        <v>25968</v>
      </c>
      <c r="E87" s="15">
        <v>371531</v>
      </c>
      <c r="G87" s="15">
        <v>67260</v>
      </c>
      <c r="H87" s="15">
        <v>912096</v>
      </c>
      <c r="J87" s="15">
        <v>55449</v>
      </c>
      <c r="M87" s="15">
        <v>800274</v>
      </c>
      <c r="O87" s="15">
        <v>8493251</v>
      </c>
      <c r="P87" s="15">
        <v>623081</v>
      </c>
      <c r="R87" s="15"/>
      <c r="T87" s="15">
        <v>18251635</v>
      </c>
      <c r="U87" s="17"/>
      <c r="V87" s="15"/>
      <c r="X87" s="15">
        <v>0</v>
      </c>
      <c r="Y87" s="15">
        <v>0</v>
      </c>
      <c r="AA87" s="15">
        <v>28820494</v>
      </c>
      <c r="AD87" s="15">
        <v>4838774</v>
      </c>
      <c r="AF87" s="2"/>
      <c r="AG87" s="15">
        <v>6555584</v>
      </c>
      <c r="AH87" s="15">
        <v>20291</v>
      </c>
      <c r="AI87" s="18">
        <v>418980</v>
      </c>
      <c r="AJ87" s="18">
        <f t="shared" si="1"/>
        <v>137363318</v>
      </c>
    </row>
    <row r="88" spans="1:36" s="16" customFormat="1" x14ac:dyDescent="0.15">
      <c r="A88" s="14">
        <v>39660</v>
      </c>
      <c r="B88" s="15">
        <v>85528203</v>
      </c>
      <c r="C88" s="15">
        <v>29808</v>
      </c>
      <c r="E88" s="15">
        <v>441383</v>
      </c>
      <c r="G88" s="15">
        <v>77112</v>
      </c>
      <c r="H88" s="15">
        <v>874077</v>
      </c>
      <c r="J88" s="15">
        <v>47935</v>
      </c>
      <c r="M88" s="15">
        <v>900104</v>
      </c>
      <c r="O88" s="15">
        <v>10657564</v>
      </c>
      <c r="P88" s="15">
        <v>732898</v>
      </c>
      <c r="R88" s="15"/>
      <c r="T88" s="15">
        <v>23293796</v>
      </c>
      <c r="U88" s="17"/>
      <c r="V88" s="15"/>
      <c r="X88" s="15">
        <v>0</v>
      </c>
      <c r="Y88" s="15">
        <v>0</v>
      </c>
      <c r="AA88" s="15">
        <v>37865306</v>
      </c>
      <c r="AD88" s="15">
        <v>5614530</v>
      </c>
      <c r="AF88" s="2"/>
      <c r="AG88" s="15">
        <v>6552008</v>
      </c>
      <c r="AH88" s="15">
        <v>22755</v>
      </c>
      <c r="AI88" s="18">
        <v>631692</v>
      </c>
      <c r="AJ88" s="18">
        <f t="shared" si="1"/>
        <v>173269171</v>
      </c>
    </row>
    <row r="89" spans="1:36" s="16" customFormat="1" x14ac:dyDescent="0.15">
      <c r="A89" s="14">
        <v>39691</v>
      </c>
      <c r="B89" s="15">
        <v>72538559</v>
      </c>
      <c r="C89" s="15">
        <v>24444</v>
      </c>
      <c r="E89" s="15">
        <v>334865</v>
      </c>
      <c r="G89" s="15">
        <v>62196</v>
      </c>
      <c r="H89" s="15">
        <v>646744</v>
      </c>
      <c r="J89" s="15">
        <v>46764</v>
      </c>
      <c r="M89" s="15">
        <v>709097</v>
      </c>
      <c r="O89" s="15">
        <v>8882897</v>
      </c>
      <c r="P89" s="15">
        <v>607559</v>
      </c>
      <c r="R89" s="15"/>
      <c r="T89" s="15">
        <v>19636127</v>
      </c>
      <c r="U89" s="17"/>
      <c r="V89" s="15"/>
      <c r="X89" s="15">
        <v>0</v>
      </c>
      <c r="Y89" s="15">
        <v>0</v>
      </c>
      <c r="AA89" s="15">
        <v>32180042</v>
      </c>
      <c r="AD89" s="15">
        <v>4537633</v>
      </c>
      <c r="AF89" s="2"/>
      <c r="AG89" s="15">
        <v>4418013</v>
      </c>
      <c r="AH89" s="15">
        <v>14436</v>
      </c>
      <c r="AI89" s="18">
        <v>484944</v>
      </c>
      <c r="AJ89" s="18">
        <f t="shared" si="1"/>
        <v>145124320</v>
      </c>
    </row>
    <row r="90" spans="1:36" s="16" customFormat="1" x14ac:dyDescent="0.15">
      <c r="A90" s="14">
        <v>39721</v>
      </c>
      <c r="B90" s="15">
        <v>71060248</v>
      </c>
      <c r="C90" s="15">
        <v>26856</v>
      </c>
      <c r="E90" s="15">
        <v>365568</v>
      </c>
      <c r="G90" s="15">
        <v>70476</v>
      </c>
      <c r="H90" s="15">
        <v>702016</v>
      </c>
      <c r="J90" s="15">
        <v>44182</v>
      </c>
      <c r="M90" s="15">
        <v>779719</v>
      </c>
      <c r="O90" s="15">
        <v>9665639</v>
      </c>
      <c r="P90" s="15">
        <v>692421</v>
      </c>
      <c r="R90" s="15"/>
      <c r="T90" s="15">
        <v>19933809</v>
      </c>
      <c r="U90" s="17"/>
      <c r="V90" s="15">
        <v>12</v>
      </c>
      <c r="X90" s="15">
        <v>0</v>
      </c>
      <c r="Y90" s="15">
        <v>0</v>
      </c>
      <c r="AA90" s="15">
        <v>33896511</v>
      </c>
      <c r="AD90" s="15">
        <v>4914720</v>
      </c>
      <c r="AF90" s="2"/>
      <c r="AG90" s="15">
        <v>5457399</v>
      </c>
      <c r="AH90" s="15">
        <v>18161</v>
      </c>
      <c r="AI90" s="18">
        <v>469920</v>
      </c>
      <c r="AJ90" s="18">
        <f t="shared" si="1"/>
        <v>148097657</v>
      </c>
    </row>
    <row r="91" spans="1:36" s="16" customFormat="1" x14ac:dyDescent="0.15">
      <c r="A91" s="14">
        <v>39752</v>
      </c>
      <c r="B91" s="15">
        <v>61294515</v>
      </c>
      <c r="C91" s="15">
        <v>25514</v>
      </c>
      <c r="E91" s="15">
        <v>271474</v>
      </c>
      <c r="G91" s="15">
        <v>59221</v>
      </c>
      <c r="H91" s="15">
        <v>633767</v>
      </c>
      <c r="J91" s="15">
        <v>36217</v>
      </c>
      <c r="M91" s="15">
        <v>663061</v>
      </c>
      <c r="O91" s="15">
        <v>7811287</v>
      </c>
      <c r="P91" s="15">
        <v>601865</v>
      </c>
      <c r="R91" s="15"/>
      <c r="T91" s="15">
        <v>19331766</v>
      </c>
      <c r="U91" s="17"/>
      <c r="V91" s="15"/>
      <c r="X91" s="15">
        <v>0</v>
      </c>
      <c r="Y91" s="15">
        <v>0</v>
      </c>
      <c r="AA91" s="15">
        <v>26265618</v>
      </c>
      <c r="AD91" s="15">
        <v>4119910</v>
      </c>
      <c r="AF91" s="2"/>
      <c r="AG91" s="15">
        <v>5160690</v>
      </c>
      <c r="AH91" s="15">
        <v>9688</v>
      </c>
      <c r="AI91" s="18">
        <v>444684</v>
      </c>
      <c r="AJ91" s="18">
        <f t="shared" si="1"/>
        <v>126729277</v>
      </c>
    </row>
    <row r="92" spans="1:36" s="16" customFormat="1" x14ac:dyDescent="0.15">
      <c r="A92" s="14">
        <v>39782</v>
      </c>
      <c r="B92" s="15">
        <v>62238933</v>
      </c>
      <c r="C92" s="15">
        <v>27360</v>
      </c>
      <c r="E92" s="15">
        <v>360210</v>
      </c>
      <c r="G92" s="15">
        <v>61062</v>
      </c>
      <c r="H92" s="15">
        <v>1198563</v>
      </c>
      <c r="J92" s="15">
        <v>65902</v>
      </c>
      <c r="M92" s="15">
        <v>691125</v>
      </c>
      <c r="O92" s="15">
        <v>7900496</v>
      </c>
      <c r="P92" s="15">
        <v>625291</v>
      </c>
      <c r="R92" s="15"/>
      <c r="T92" s="15">
        <v>16671729</v>
      </c>
      <c r="U92" s="17"/>
      <c r="V92" s="15"/>
      <c r="X92" s="15">
        <v>0</v>
      </c>
      <c r="Y92" s="15">
        <v>0</v>
      </c>
      <c r="AA92" s="15">
        <v>27326621</v>
      </c>
      <c r="AD92" s="15">
        <v>4258844</v>
      </c>
      <c r="AF92" s="2"/>
      <c r="AG92" s="15">
        <v>6795630</v>
      </c>
      <c r="AH92" s="15">
        <v>8500</v>
      </c>
      <c r="AI92" s="18">
        <v>370632</v>
      </c>
      <c r="AJ92" s="18">
        <f t="shared" si="1"/>
        <v>128600898</v>
      </c>
    </row>
    <row r="93" spans="1:36" s="16" customFormat="1" x14ac:dyDescent="0.15">
      <c r="A93" s="14">
        <v>39813</v>
      </c>
      <c r="B93" s="15">
        <v>44714935</v>
      </c>
      <c r="C93" s="15">
        <v>20112</v>
      </c>
      <c r="E93" s="15">
        <v>230214</v>
      </c>
      <c r="G93" s="15">
        <v>46524</v>
      </c>
      <c r="H93" s="15">
        <v>902439</v>
      </c>
      <c r="J93" s="15">
        <v>42953</v>
      </c>
      <c r="M93" s="15">
        <v>538445</v>
      </c>
      <c r="O93" s="15">
        <v>5790134</v>
      </c>
      <c r="P93" s="15">
        <v>470905</v>
      </c>
      <c r="R93" s="15"/>
      <c r="T93" s="15">
        <v>13092018</v>
      </c>
      <c r="U93" s="17"/>
      <c r="V93" s="15"/>
      <c r="X93" s="15">
        <v>0</v>
      </c>
      <c r="Y93" s="15">
        <v>0</v>
      </c>
      <c r="AA93" s="15">
        <v>18097193</v>
      </c>
      <c r="AD93" s="15">
        <v>3116614</v>
      </c>
      <c r="AF93" s="2"/>
      <c r="AG93" s="15">
        <v>4905588</v>
      </c>
      <c r="AH93" s="15">
        <v>6013</v>
      </c>
      <c r="AI93" s="18">
        <v>263832</v>
      </c>
      <c r="AJ93" s="18">
        <f t="shared" si="1"/>
        <v>92237919</v>
      </c>
    </row>
    <row r="94" spans="1:36" s="16" customFormat="1" x14ac:dyDescent="0.15">
      <c r="A94" s="14">
        <v>39844</v>
      </c>
      <c r="B94" s="15">
        <v>57424425</v>
      </c>
      <c r="C94" s="15">
        <v>26544</v>
      </c>
      <c r="E94" s="15">
        <v>285034</v>
      </c>
      <c r="G94" s="15">
        <v>58609</v>
      </c>
      <c r="H94" s="15">
        <v>795469</v>
      </c>
      <c r="J94" s="15">
        <v>44669</v>
      </c>
      <c r="M94" s="15">
        <v>737142</v>
      </c>
      <c r="O94" s="15">
        <v>7625997</v>
      </c>
      <c r="P94" s="15">
        <v>623616</v>
      </c>
      <c r="R94" s="15"/>
      <c r="T94" s="15">
        <v>16139949</v>
      </c>
      <c r="U94" s="17"/>
      <c r="V94" s="15">
        <v>12</v>
      </c>
      <c r="X94" s="15">
        <v>0</v>
      </c>
      <c r="Y94" s="15">
        <v>0</v>
      </c>
      <c r="AA94" s="15">
        <v>21223289</v>
      </c>
      <c r="AD94" s="15">
        <v>4511880</v>
      </c>
      <c r="AF94" s="2"/>
      <c r="AG94" s="15">
        <v>5399814</v>
      </c>
      <c r="AH94" s="15">
        <v>19283</v>
      </c>
      <c r="AI94" s="18">
        <v>370020</v>
      </c>
      <c r="AJ94" s="18">
        <f t="shared" si="1"/>
        <v>115285752</v>
      </c>
    </row>
    <row r="95" spans="1:36" s="16" customFormat="1" x14ac:dyDescent="0.15">
      <c r="A95" s="14">
        <v>39872</v>
      </c>
      <c r="B95" s="15">
        <v>55508556</v>
      </c>
      <c r="C95" s="15">
        <v>25848</v>
      </c>
      <c r="E95" s="15">
        <v>305392</v>
      </c>
      <c r="G95" s="15">
        <v>61477</v>
      </c>
      <c r="H95" s="15">
        <v>1014502</v>
      </c>
      <c r="J95" s="15">
        <v>59669</v>
      </c>
      <c r="M95" s="15">
        <v>755490</v>
      </c>
      <c r="O95" s="15">
        <v>7091983</v>
      </c>
      <c r="P95" s="15">
        <v>590194</v>
      </c>
      <c r="R95" s="15"/>
      <c r="T95" s="15">
        <v>15234156</v>
      </c>
      <c r="U95" s="17"/>
      <c r="V95" s="15">
        <v>24</v>
      </c>
      <c r="X95" s="15">
        <v>0</v>
      </c>
      <c r="Y95" s="15">
        <v>0</v>
      </c>
      <c r="AA95" s="15">
        <v>22257643</v>
      </c>
      <c r="AD95" s="15">
        <v>4486485</v>
      </c>
      <c r="AF95" s="2"/>
      <c r="AG95" s="15">
        <v>6113302</v>
      </c>
      <c r="AH95" s="15">
        <v>26573</v>
      </c>
      <c r="AI95" s="18">
        <v>361848</v>
      </c>
      <c r="AJ95" s="18">
        <f t="shared" si="1"/>
        <v>113893142</v>
      </c>
    </row>
    <row r="96" spans="1:36" s="16" customFormat="1" x14ac:dyDescent="0.15">
      <c r="A96" s="14">
        <v>39903</v>
      </c>
      <c r="B96" s="15">
        <v>57542180</v>
      </c>
      <c r="C96" s="15">
        <v>27408</v>
      </c>
      <c r="E96" s="15">
        <v>288857</v>
      </c>
      <c r="G96" s="15">
        <v>60829</v>
      </c>
      <c r="H96" s="15">
        <v>987345</v>
      </c>
      <c r="J96" s="15">
        <v>58707</v>
      </c>
      <c r="M96" s="15">
        <v>825212</v>
      </c>
      <c r="O96" s="15">
        <v>7229508</v>
      </c>
      <c r="P96" s="15">
        <v>594281</v>
      </c>
      <c r="R96" s="15"/>
      <c r="T96" s="15">
        <v>16243468</v>
      </c>
      <c r="U96" s="17"/>
      <c r="V96" s="15"/>
      <c r="X96" s="15">
        <v>0</v>
      </c>
      <c r="Y96" s="15">
        <v>168</v>
      </c>
      <c r="AA96" s="15">
        <v>23571695</v>
      </c>
      <c r="AD96" s="15">
        <v>4638819</v>
      </c>
      <c r="AF96" s="2"/>
      <c r="AG96" s="15">
        <v>6910146</v>
      </c>
      <c r="AH96" s="15">
        <v>13620</v>
      </c>
      <c r="AI96" s="18">
        <v>330600</v>
      </c>
      <c r="AJ96" s="18">
        <f t="shared" si="1"/>
        <v>119322843</v>
      </c>
    </row>
    <row r="97" spans="1:36" s="16" customFormat="1" x14ac:dyDescent="0.15">
      <c r="A97" s="14">
        <v>39933</v>
      </c>
      <c r="B97" s="15">
        <v>79459652</v>
      </c>
      <c r="C97" s="15">
        <v>36158</v>
      </c>
      <c r="E97" s="15">
        <v>395062</v>
      </c>
      <c r="G97" s="15">
        <v>77064</v>
      </c>
      <c r="H97" s="15">
        <v>1145458</v>
      </c>
      <c r="J97" s="15">
        <v>80081</v>
      </c>
      <c r="M97" s="15">
        <v>1077019</v>
      </c>
      <c r="O97" s="15">
        <v>9534965</v>
      </c>
      <c r="P97" s="15">
        <v>763143</v>
      </c>
      <c r="R97" s="15"/>
      <c r="T97" s="15">
        <v>19984264</v>
      </c>
      <c r="U97" s="17"/>
      <c r="V97" s="15">
        <v>12</v>
      </c>
      <c r="X97" s="15">
        <v>1200</v>
      </c>
      <c r="Y97" s="15">
        <v>36</v>
      </c>
      <c r="AA97" s="15">
        <v>33347358</v>
      </c>
      <c r="AD97" s="15">
        <v>6502288</v>
      </c>
      <c r="AF97" s="2"/>
      <c r="AG97" s="15">
        <v>8694357</v>
      </c>
      <c r="AH97" s="15">
        <v>14449</v>
      </c>
      <c r="AI97" s="18">
        <v>455940</v>
      </c>
      <c r="AJ97" s="18">
        <f t="shared" si="1"/>
        <v>161568506</v>
      </c>
    </row>
    <row r="98" spans="1:36" s="16" customFormat="1" x14ac:dyDescent="0.15">
      <c r="A98" s="14">
        <v>39964</v>
      </c>
      <c r="B98" s="15">
        <v>78230560</v>
      </c>
      <c r="C98" s="15">
        <v>34080</v>
      </c>
      <c r="E98" s="15">
        <v>389232</v>
      </c>
      <c r="G98" s="15">
        <v>72396</v>
      </c>
      <c r="H98" s="15">
        <v>1155405</v>
      </c>
      <c r="J98" s="15">
        <v>66990</v>
      </c>
      <c r="M98" s="15">
        <v>1017872</v>
      </c>
      <c r="O98" s="15">
        <v>8964991</v>
      </c>
      <c r="P98" s="15">
        <v>693870</v>
      </c>
      <c r="R98" s="15"/>
      <c r="T98" s="15">
        <v>19346857</v>
      </c>
      <c r="U98" s="17"/>
      <c r="V98" s="15"/>
      <c r="X98" s="15">
        <v>1236</v>
      </c>
      <c r="Y98" s="15">
        <v>1440</v>
      </c>
      <c r="AA98" s="15">
        <v>32628932</v>
      </c>
      <c r="AD98" s="15">
        <v>5942842</v>
      </c>
      <c r="AF98" s="2"/>
      <c r="AG98" s="15">
        <v>8295105</v>
      </c>
      <c r="AH98" s="15">
        <v>14013</v>
      </c>
      <c r="AI98" s="18">
        <v>473424</v>
      </c>
      <c r="AJ98" s="18">
        <f t="shared" si="1"/>
        <v>157329245</v>
      </c>
    </row>
    <row r="99" spans="1:36" s="16" customFormat="1" x14ac:dyDescent="0.15">
      <c r="A99" s="14">
        <v>39994</v>
      </c>
      <c r="B99" s="15">
        <v>83626538</v>
      </c>
      <c r="C99" s="15">
        <v>36621</v>
      </c>
      <c r="E99" s="15">
        <v>398537</v>
      </c>
      <c r="G99" s="15">
        <v>69920</v>
      </c>
      <c r="H99" s="15">
        <v>1377479</v>
      </c>
      <c r="J99" s="15">
        <v>392784</v>
      </c>
      <c r="M99" s="15">
        <v>1216433</v>
      </c>
      <c r="O99" s="15">
        <v>16149167</v>
      </c>
      <c r="P99" s="15">
        <v>696107</v>
      </c>
      <c r="R99" s="15"/>
      <c r="T99" s="15">
        <v>12957375</v>
      </c>
      <c r="U99" s="17"/>
      <c r="V99" s="15"/>
      <c r="X99" s="15">
        <v>20244</v>
      </c>
      <c r="Y99" s="15">
        <v>6540</v>
      </c>
      <c r="AA99" s="15">
        <v>36234969</v>
      </c>
      <c r="AD99" s="15">
        <v>5923645</v>
      </c>
      <c r="AF99" s="2"/>
      <c r="AG99" s="15">
        <v>8683395</v>
      </c>
      <c r="AH99" s="15">
        <v>11370</v>
      </c>
      <c r="AI99" s="18">
        <v>434340</v>
      </c>
      <c r="AJ99" s="18">
        <f t="shared" si="1"/>
        <v>168235464</v>
      </c>
    </row>
    <row r="100" spans="1:36" s="16" customFormat="1" x14ac:dyDescent="0.15">
      <c r="A100" s="14">
        <v>40025</v>
      </c>
      <c r="B100" s="15">
        <v>90701233</v>
      </c>
      <c r="C100" s="15">
        <v>37572</v>
      </c>
      <c r="E100" s="15">
        <v>450657</v>
      </c>
      <c r="G100" s="15">
        <v>73056</v>
      </c>
      <c r="H100" s="15">
        <v>1366346</v>
      </c>
      <c r="J100" s="15">
        <v>1075230</v>
      </c>
      <c r="M100" s="15">
        <v>1824939</v>
      </c>
      <c r="O100" s="15">
        <v>17766037</v>
      </c>
      <c r="P100" s="15">
        <v>736712</v>
      </c>
      <c r="R100" s="15"/>
      <c r="T100" s="15">
        <v>15016684</v>
      </c>
      <c r="U100" s="17"/>
      <c r="V100" s="15">
        <v>300</v>
      </c>
      <c r="X100" s="15">
        <v>31200</v>
      </c>
      <c r="Y100" s="15">
        <v>9492</v>
      </c>
      <c r="AA100" s="15">
        <v>40846032</v>
      </c>
      <c r="AD100" s="15">
        <v>6114476</v>
      </c>
      <c r="AF100" s="2"/>
      <c r="AG100" s="15">
        <v>7816001</v>
      </c>
      <c r="AH100" s="15">
        <v>16852</v>
      </c>
      <c r="AI100" s="18">
        <v>505548</v>
      </c>
      <c r="AJ100" s="18">
        <f t="shared" si="1"/>
        <v>184388367</v>
      </c>
    </row>
    <row r="101" spans="1:36" s="16" customFormat="1" x14ac:dyDescent="0.15">
      <c r="A101" s="14">
        <v>40056</v>
      </c>
      <c r="B101" s="15">
        <v>82922634</v>
      </c>
      <c r="C101" s="15">
        <v>35172</v>
      </c>
      <c r="E101" s="15">
        <v>388374</v>
      </c>
      <c r="G101" s="15">
        <v>59282</v>
      </c>
      <c r="H101" s="15">
        <v>989118</v>
      </c>
      <c r="J101" s="15">
        <v>1370307</v>
      </c>
      <c r="M101" s="15">
        <v>1901559</v>
      </c>
      <c r="O101" s="15">
        <v>15832150</v>
      </c>
      <c r="P101" s="15">
        <v>654714</v>
      </c>
      <c r="R101" s="15"/>
      <c r="T101" s="15">
        <v>12433825</v>
      </c>
      <c r="U101" s="17"/>
      <c r="V101" s="15">
        <v>2</v>
      </c>
      <c r="X101" s="15">
        <v>35448</v>
      </c>
      <c r="Y101" s="15">
        <v>6540</v>
      </c>
      <c r="AA101" s="15">
        <v>37871886</v>
      </c>
      <c r="AD101" s="15">
        <v>5327790</v>
      </c>
      <c r="AF101" s="2"/>
      <c r="AG101" s="15">
        <v>5981607</v>
      </c>
      <c r="AH101" s="15">
        <v>38971</v>
      </c>
      <c r="AI101" s="18">
        <v>432912</v>
      </c>
      <c r="AJ101" s="18">
        <f t="shared" si="1"/>
        <v>166282291</v>
      </c>
    </row>
    <row r="102" spans="1:36" s="16" customFormat="1" x14ac:dyDescent="0.15">
      <c r="A102" s="14">
        <v>40086</v>
      </c>
      <c r="B102" s="15">
        <v>82824888</v>
      </c>
      <c r="C102" s="15">
        <v>35916</v>
      </c>
      <c r="E102" s="15">
        <v>413230</v>
      </c>
      <c r="G102" s="15">
        <v>63195</v>
      </c>
      <c r="H102" s="15">
        <v>1250195</v>
      </c>
      <c r="J102" s="15">
        <v>1800836</v>
      </c>
      <c r="M102" s="15">
        <v>2208299</v>
      </c>
      <c r="O102" s="15">
        <v>16232498</v>
      </c>
      <c r="P102" s="15">
        <v>681120</v>
      </c>
      <c r="R102" s="15"/>
      <c r="T102" s="15">
        <v>12933276</v>
      </c>
      <c r="U102" s="17"/>
      <c r="V102" s="15"/>
      <c r="X102" s="15">
        <v>38652</v>
      </c>
      <c r="Y102" s="15">
        <v>9432</v>
      </c>
      <c r="AA102" s="15">
        <v>37888712</v>
      </c>
      <c r="AD102" s="15">
        <v>5368061</v>
      </c>
      <c r="AF102" s="2"/>
      <c r="AG102" s="15">
        <v>7319008</v>
      </c>
      <c r="AH102" s="15">
        <v>24657</v>
      </c>
      <c r="AI102" s="18">
        <v>445740</v>
      </c>
      <c r="AJ102" s="18">
        <f t="shared" si="1"/>
        <v>169537715</v>
      </c>
    </row>
    <row r="103" spans="1:36" s="16" customFormat="1" x14ac:dyDescent="0.15">
      <c r="A103" s="14">
        <v>40117</v>
      </c>
      <c r="B103" s="15">
        <v>66642389</v>
      </c>
      <c r="C103" s="15">
        <v>35808</v>
      </c>
      <c r="E103" s="15">
        <v>343669</v>
      </c>
      <c r="G103" s="15">
        <v>56844</v>
      </c>
      <c r="H103" s="15">
        <v>1189275</v>
      </c>
      <c r="J103" s="15">
        <v>2079213</v>
      </c>
      <c r="M103" s="15">
        <v>2058793</v>
      </c>
      <c r="O103" s="15">
        <v>12934184</v>
      </c>
      <c r="P103" s="15">
        <v>591951</v>
      </c>
      <c r="R103" s="15"/>
      <c r="T103" s="15">
        <v>11440716</v>
      </c>
      <c r="U103" s="17"/>
      <c r="V103" s="15"/>
      <c r="X103" s="15">
        <v>37464</v>
      </c>
      <c r="Y103" s="15">
        <v>8016</v>
      </c>
      <c r="AA103" s="15">
        <v>29794242</v>
      </c>
      <c r="AD103" s="15">
        <v>4585863</v>
      </c>
      <c r="AF103" s="2"/>
      <c r="AG103" s="15">
        <v>7292172</v>
      </c>
      <c r="AH103" s="15">
        <v>23629</v>
      </c>
      <c r="AI103" s="18">
        <v>377244</v>
      </c>
      <c r="AJ103" s="18">
        <f t="shared" si="1"/>
        <v>139491472</v>
      </c>
    </row>
    <row r="104" spans="1:36" s="16" customFormat="1" x14ac:dyDescent="0.15">
      <c r="A104" s="14">
        <v>40147</v>
      </c>
      <c r="B104" s="15">
        <v>63539373</v>
      </c>
      <c r="C104" s="15">
        <v>32412</v>
      </c>
      <c r="E104" s="15">
        <v>354230</v>
      </c>
      <c r="G104" s="15">
        <v>61375</v>
      </c>
      <c r="H104" s="15">
        <v>1481576</v>
      </c>
      <c r="J104" s="15">
        <v>2316803</v>
      </c>
      <c r="M104" s="15">
        <v>2263481</v>
      </c>
      <c r="O104" s="15">
        <v>12135837</v>
      </c>
      <c r="P104" s="15">
        <v>586981</v>
      </c>
      <c r="R104" s="15"/>
      <c r="T104" s="15">
        <v>10451628</v>
      </c>
      <c r="U104" s="17"/>
      <c r="V104" s="15"/>
      <c r="X104" s="15">
        <v>37644</v>
      </c>
      <c r="Y104" s="15">
        <v>7116</v>
      </c>
      <c r="AA104" s="15">
        <v>27548525</v>
      </c>
      <c r="AD104" s="15">
        <v>4616273</v>
      </c>
      <c r="AF104" s="2"/>
      <c r="AG104" s="15">
        <v>7407836</v>
      </c>
      <c r="AH104" s="15">
        <v>19704</v>
      </c>
      <c r="AI104" s="18">
        <v>302076</v>
      </c>
      <c r="AJ104" s="18">
        <f t="shared" si="1"/>
        <v>133162870</v>
      </c>
    </row>
    <row r="105" spans="1:36" s="16" customFormat="1" x14ac:dyDescent="0.15">
      <c r="A105" s="14">
        <v>40178</v>
      </c>
      <c r="B105" s="15">
        <v>45934235</v>
      </c>
      <c r="C105" s="15">
        <v>25273</v>
      </c>
      <c r="E105" s="15">
        <v>232821</v>
      </c>
      <c r="G105" s="15">
        <v>43044</v>
      </c>
      <c r="H105" s="15">
        <v>1126786</v>
      </c>
      <c r="J105" s="15">
        <v>2003603</v>
      </c>
      <c r="M105" s="15">
        <v>1799112</v>
      </c>
      <c r="O105" s="15">
        <v>9190863</v>
      </c>
      <c r="P105" s="15">
        <v>469494</v>
      </c>
      <c r="R105" s="15"/>
      <c r="T105" s="15">
        <v>9003936</v>
      </c>
      <c r="U105" s="17"/>
      <c r="V105" s="15"/>
      <c r="X105" s="15">
        <v>9588</v>
      </c>
      <c r="Y105" s="15">
        <v>3624</v>
      </c>
      <c r="AA105" s="15">
        <v>18591567</v>
      </c>
      <c r="AD105" s="15">
        <v>3447170</v>
      </c>
      <c r="AF105" s="2"/>
      <c r="AG105" s="15">
        <v>5707168</v>
      </c>
      <c r="AH105" s="15">
        <v>18817</v>
      </c>
      <c r="AI105" s="18">
        <v>256440</v>
      </c>
      <c r="AJ105" s="18">
        <f t="shared" si="1"/>
        <v>97863541</v>
      </c>
    </row>
    <row r="106" spans="1:36" s="16" customFormat="1" x14ac:dyDescent="0.15">
      <c r="A106" s="14">
        <v>40209</v>
      </c>
      <c r="B106" s="15">
        <v>65015307</v>
      </c>
      <c r="C106" s="15">
        <v>33264</v>
      </c>
      <c r="E106" s="15">
        <v>320995</v>
      </c>
      <c r="G106" s="15">
        <v>58248</v>
      </c>
      <c r="H106" s="15">
        <v>1408913</v>
      </c>
      <c r="J106" s="15">
        <v>2508977</v>
      </c>
      <c r="M106" s="15">
        <v>2570386</v>
      </c>
      <c r="O106" s="15">
        <v>12618222</v>
      </c>
      <c r="P106" s="15">
        <v>651157</v>
      </c>
      <c r="R106" s="15">
        <v>4500204</v>
      </c>
      <c r="T106" s="15">
        <v>10546322</v>
      </c>
      <c r="U106" s="17"/>
      <c r="V106" s="15"/>
      <c r="X106" s="15">
        <v>347004</v>
      </c>
      <c r="Y106" s="15">
        <v>10080</v>
      </c>
      <c r="AA106" s="15">
        <v>24494643</v>
      </c>
      <c r="AD106" s="15">
        <v>5364891</v>
      </c>
      <c r="AF106" s="2"/>
      <c r="AG106" s="15">
        <v>6874608</v>
      </c>
      <c r="AH106" s="15">
        <v>19880</v>
      </c>
      <c r="AI106" s="18">
        <v>363096</v>
      </c>
      <c r="AJ106" s="18">
        <f t="shared" si="1"/>
        <v>137706197</v>
      </c>
    </row>
    <row r="107" spans="1:36" s="16" customFormat="1" x14ac:dyDescent="0.15">
      <c r="A107" s="14">
        <v>40237</v>
      </c>
      <c r="B107" s="15">
        <v>53073814</v>
      </c>
      <c r="C107" s="15">
        <v>28668</v>
      </c>
      <c r="E107" s="15">
        <v>279416</v>
      </c>
      <c r="G107" s="15">
        <v>48636</v>
      </c>
      <c r="H107" s="15">
        <v>1427310</v>
      </c>
      <c r="J107" s="15">
        <v>2337649</v>
      </c>
      <c r="M107" s="15">
        <v>2128186</v>
      </c>
      <c r="O107" s="15">
        <v>9999458</v>
      </c>
      <c r="P107" s="15">
        <v>536568</v>
      </c>
      <c r="R107" s="15">
        <v>3887293</v>
      </c>
      <c r="T107" s="15">
        <v>9094248</v>
      </c>
      <c r="U107" s="17"/>
      <c r="V107" s="15"/>
      <c r="X107" s="15">
        <v>666312</v>
      </c>
      <c r="Y107" s="15">
        <v>22605</v>
      </c>
      <c r="AA107" s="15">
        <v>21349422</v>
      </c>
      <c r="AD107" s="15">
        <v>4385271</v>
      </c>
      <c r="AF107" s="2"/>
      <c r="AG107" s="15">
        <v>6443111</v>
      </c>
      <c r="AH107" s="15">
        <v>19899</v>
      </c>
      <c r="AI107" s="18">
        <v>280896</v>
      </c>
      <c r="AJ107" s="18">
        <f t="shared" si="1"/>
        <v>116008762</v>
      </c>
    </row>
    <row r="108" spans="1:36" s="16" customFormat="1" x14ac:dyDescent="0.15">
      <c r="A108" s="14">
        <v>40268</v>
      </c>
      <c r="B108" s="15">
        <v>75374725</v>
      </c>
      <c r="C108" s="15">
        <v>36166</v>
      </c>
      <c r="E108" s="15">
        <v>340686</v>
      </c>
      <c r="G108" s="15">
        <v>60744</v>
      </c>
      <c r="H108" s="15">
        <v>1604747</v>
      </c>
      <c r="J108" s="15">
        <v>3170138</v>
      </c>
      <c r="M108" s="15">
        <v>2910328</v>
      </c>
      <c r="O108" s="15">
        <v>14026095</v>
      </c>
      <c r="P108" s="15">
        <v>709928</v>
      </c>
      <c r="R108" s="15">
        <v>5584506</v>
      </c>
      <c r="T108" s="15">
        <v>12569796</v>
      </c>
      <c r="U108" s="17"/>
      <c r="V108" s="15"/>
      <c r="X108" s="15">
        <v>994129</v>
      </c>
      <c r="Y108" s="15">
        <v>37080</v>
      </c>
      <c r="AA108" s="15">
        <v>31330786</v>
      </c>
      <c r="AD108" s="15">
        <v>5977304</v>
      </c>
      <c r="AF108" s="2"/>
      <c r="AG108" s="15">
        <v>9454177</v>
      </c>
      <c r="AH108" s="15">
        <v>29980</v>
      </c>
      <c r="AI108" s="18">
        <v>376920</v>
      </c>
      <c r="AJ108" s="18">
        <f t="shared" si="1"/>
        <v>164588235</v>
      </c>
    </row>
    <row r="109" spans="1:36" s="16" customFormat="1" x14ac:dyDescent="0.15">
      <c r="A109" s="14">
        <v>40298</v>
      </c>
      <c r="B109" s="15">
        <v>74452090</v>
      </c>
      <c r="C109" s="15">
        <v>35618</v>
      </c>
      <c r="E109" s="15">
        <v>384908</v>
      </c>
      <c r="G109" s="15">
        <v>64140</v>
      </c>
      <c r="H109" s="15">
        <v>1531366</v>
      </c>
      <c r="J109" s="15">
        <v>2864487</v>
      </c>
      <c r="M109" s="15">
        <v>2751645</v>
      </c>
      <c r="O109" s="15">
        <v>13973927</v>
      </c>
      <c r="P109" s="15">
        <v>686817</v>
      </c>
      <c r="R109" s="15">
        <v>5255266</v>
      </c>
      <c r="T109" s="15">
        <v>12386268</v>
      </c>
      <c r="U109" s="17"/>
      <c r="V109" s="15"/>
      <c r="X109" s="15">
        <v>962333</v>
      </c>
      <c r="Y109" s="15">
        <v>44011</v>
      </c>
      <c r="AA109" s="15">
        <v>30897924</v>
      </c>
      <c r="AD109" s="15">
        <v>5783422</v>
      </c>
      <c r="AF109" s="2"/>
      <c r="AG109" s="15">
        <v>8536612</v>
      </c>
      <c r="AH109" s="15">
        <v>30257</v>
      </c>
      <c r="AI109" s="18">
        <v>386820</v>
      </c>
      <c r="AJ109" s="18">
        <f t="shared" si="1"/>
        <v>161027911</v>
      </c>
    </row>
    <row r="110" spans="1:36" s="16" customFormat="1" x14ac:dyDescent="0.15">
      <c r="A110" s="14">
        <v>40329</v>
      </c>
      <c r="B110" s="15">
        <v>71630215</v>
      </c>
      <c r="C110" s="15">
        <v>32522</v>
      </c>
      <c r="E110" s="15">
        <v>337030</v>
      </c>
      <c r="G110" s="15">
        <v>58896</v>
      </c>
      <c r="H110" s="15">
        <v>1645098</v>
      </c>
      <c r="J110" s="15">
        <v>2889299</v>
      </c>
      <c r="M110" s="15">
        <v>2619459</v>
      </c>
      <c r="O110" s="15">
        <v>13729523</v>
      </c>
      <c r="P110" s="15">
        <v>634090</v>
      </c>
      <c r="R110" s="15">
        <v>4957602</v>
      </c>
      <c r="T110" s="15">
        <v>11181612</v>
      </c>
      <c r="U110" s="17"/>
      <c r="V110" s="15">
        <v>12</v>
      </c>
      <c r="X110" s="15">
        <v>1007662</v>
      </c>
      <c r="Y110" s="15">
        <v>48618</v>
      </c>
      <c r="AA110" s="15">
        <v>30248380</v>
      </c>
      <c r="AD110" s="15">
        <v>5364289</v>
      </c>
      <c r="AF110" s="2"/>
      <c r="AG110" s="15">
        <v>8291421</v>
      </c>
      <c r="AH110" s="15">
        <v>36486</v>
      </c>
      <c r="AI110" s="18">
        <v>340464</v>
      </c>
      <c r="AJ110" s="18">
        <f t="shared" si="1"/>
        <v>155052678</v>
      </c>
    </row>
    <row r="111" spans="1:36" s="16" customFormat="1" x14ac:dyDescent="0.15">
      <c r="A111" s="14">
        <v>40359</v>
      </c>
      <c r="B111" s="15">
        <v>78043271</v>
      </c>
      <c r="C111" s="15">
        <v>34944</v>
      </c>
      <c r="E111" s="15">
        <v>339720</v>
      </c>
      <c r="G111" s="15">
        <v>53077</v>
      </c>
      <c r="H111" s="15">
        <v>1669088</v>
      </c>
      <c r="J111" s="15">
        <v>2973268</v>
      </c>
      <c r="M111" s="15">
        <v>2688527</v>
      </c>
      <c r="O111" s="15">
        <v>14999118</v>
      </c>
      <c r="P111" s="15">
        <v>670535</v>
      </c>
      <c r="R111" s="15">
        <v>5195503</v>
      </c>
      <c r="T111" s="15">
        <v>11901972</v>
      </c>
      <c r="U111" s="17"/>
      <c r="V111" s="15">
        <v>24</v>
      </c>
      <c r="X111" s="15">
        <v>997555</v>
      </c>
      <c r="Y111" s="15">
        <v>41654</v>
      </c>
      <c r="AA111" s="15">
        <v>34479306</v>
      </c>
      <c r="AD111" s="15">
        <v>5515713</v>
      </c>
      <c r="AF111" s="2"/>
      <c r="AG111" s="15">
        <v>8817436</v>
      </c>
      <c r="AH111" s="15">
        <v>38209</v>
      </c>
      <c r="AI111" s="18">
        <v>409602</v>
      </c>
      <c r="AJ111" s="18">
        <f t="shared" si="1"/>
        <v>168868522</v>
      </c>
    </row>
    <row r="112" spans="1:36" s="16" customFormat="1" x14ac:dyDescent="0.15">
      <c r="A112" s="14">
        <v>40390</v>
      </c>
      <c r="B112" s="15">
        <v>84292580</v>
      </c>
      <c r="C112" s="15">
        <v>36376</v>
      </c>
      <c r="E112" s="15">
        <v>338597</v>
      </c>
      <c r="G112" s="15">
        <v>58704</v>
      </c>
      <c r="H112" s="15">
        <v>1505864</v>
      </c>
      <c r="J112" s="15">
        <v>2645321</v>
      </c>
      <c r="M112" s="15">
        <v>2624679</v>
      </c>
      <c r="O112" s="15">
        <v>16628473</v>
      </c>
      <c r="P112" s="15">
        <v>685791</v>
      </c>
      <c r="R112" s="15">
        <v>5104155</v>
      </c>
      <c r="T112" s="15">
        <v>12733848</v>
      </c>
      <c r="U112" s="17"/>
      <c r="V112" s="15"/>
      <c r="X112" s="15">
        <v>983115</v>
      </c>
      <c r="Y112" s="15">
        <v>46417</v>
      </c>
      <c r="AA112" s="15">
        <v>37935275</v>
      </c>
      <c r="AD112" s="15">
        <v>5456633</v>
      </c>
      <c r="AF112" s="2"/>
      <c r="AG112" s="15">
        <v>7527596</v>
      </c>
      <c r="AH112" s="15">
        <v>41949</v>
      </c>
      <c r="AI112" s="18">
        <v>454637</v>
      </c>
      <c r="AJ112" s="18">
        <f t="shared" si="1"/>
        <v>179100010</v>
      </c>
    </row>
    <row r="113" spans="1:36" s="16" customFormat="1" x14ac:dyDescent="0.15">
      <c r="A113" s="14">
        <v>40421</v>
      </c>
      <c r="B113" s="15">
        <v>85243664</v>
      </c>
      <c r="C113" s="15">
        <v>36096</v>
      </c>
      <c r="E113" s="15">
        <v>326391</v>
      </c>
      <c r="G113" s="15">
        <v>51134</v>
      </c>
      <c r="H113" s="15">
        <v>1470346</v>
      </c>
      <c r="J113" s="15">
        <v>2450438</v>
      </c>
      <c r="M113" s="15">
        <v>2552331</v>
      </c>
      <c r="O113" s="15">
        <v>16991442</v>
      </c>
      <c r="P113" s="15">
        <v>674425</v>
      </c>
      <c r="R113" s="15">
        <v>4952608</v>
      </c>
      <c r="T113" s="15">
        <v>11496288</v>
      </c>
      <c r="U113" s="17"/>
      <c r="V113" s="15">
        <v>72</v>
      </c>
      <c r="X113" s="15">
        <v>1022515</v>
      </c>
      <c r="Y113" s="15">
        <v>65844</v>
      </c>
      <c r="AA113" s="15">
        <v>39532551</v>
      </c>
      <c r="AD113" s="15">
        <v>5377636</v>
      </c>
      <c r="AF113" s="2"/>
      <c r="AG113" s="15">
        <v>6341839</v>
      </c>
      <c r="AH113" s="15">
        <v>36959</v>
      </c>
      <c r="AI113" s="18">
        <v>417127</v>
      </c>
      <c r="AJ113" s="18">
        <f t="shared" si="1"/>
        <v>179039706</v>
      </c>
    </row>
    <row r="114" spans="1:36" s="16" customFormat="1" x14ac:dyDescent="0.15">
      <c r="A114" s="14">
        <v>40451</v>
      </c>
      <c r="B114" s="15">
        <v>72777327</v>
      </c>
      <c r="C114" s="15">
        <v>33936</v>
      </c>
      <c r="E114" s="15">
        <v>301104</v>
      </c>
      <c r="G114" s="15">
        <v>53546</v>
      </c>
      <c r="H114" s="15">
        <v>1203392</v>
      </c>
      <c r="J114" s="15">
        <v>2419047</v>
      </c>
      <c r="M114" s="15">
        <v>2323536</v>
      </c>
      <c r="O114" s="15">
        <v>14461843</v>
      </c>
      <c r="P114" s="15">
        <v>628920</v>
      </c>
      <c r="R114" s="15">
        <v>4526424</v>
      </c>
      <c r="T114" s="15">
        <v>10605216</v>
      </c>
      <c r="U114" s="17"/>
      <c r="V114" s="15"/>
      <c r="X114" s="15">
        <v>1002819</v>
      </c>
      <c r="Y114" s="15">
        <v>42859</v>
      </c>
      <c r="AA114" s="15">
        <v>32425389</v>
      </c>
      <c r="AD114" s="15">
        <v>4718209</v>
      </c>
      <c r="AF114" s="2"/>
      <c r="AG114" s="15">
        <v>6723232</v>
      </c>
      <c r="AH114" s="15">
        <v>31403</v>
      </c>
      <c r="AI114" s="18">
        <v>400602</v>
      </c>
      <c r="AJ114" s="18">
        <f t="shared" si="1"/>
        <v>154678804</v>
      </c>
    </row>
    <row r="115" spans="1:36" s="16" customFormat="1" x14ac:dyDescent="0.15">
      <c r="A115" s="14">
        <v>40482</v>
      </c>
      <c r="B115" s="15">
        <v>69534624</v>
      </c>
      <c r="C115" s="15">
        <v>33012</v>
      </c>
      <c r="E115" s="15">
        <v>293101</v>
      </c>
      <c r="G115" s="15">
        <v>55068</v>
      </c>
      <c r="H115" s="15">
        <v>1744122</v>
      </c>
      <c r="J115" s="15">
        <v>2807355</v>
      </c>
      <c r="M115" s="15">
        <v>2338155</v>
      </c>
      <c r="O115" s="15">
        <v>13649222</v>
      </c>
      <c r="P115" s="15">
        <v>632846</v>
      </c>
      <c r="R115" s="15">
        <v>4602339</v>
      </c>
      <c r="T115" s="15">
        <v>10415868</v>
      </c>
      <c r="U115" s="17"/>
      <c r="V115" s="15">
        <v>12</v>
      </c>
      <c r="X115" s="15">
        <v>1056586</v>
      </c>
      <c r="Y115" s="15">
        <v>52585</v>
      </c>
      <c r="AA115" s="15">
        <v>30910524</v>
      </c>
      <c r="AD115" s="15">
        <v>4668864</v>
      </c>
      <c r="AF115" s="2"/>
      <c r="AG115" s="15">
        <v>7978479</v>
      </c>
      <c r="AH115" s="15">
        <v>36781</v>
      </c>
      <c r="AI115" s="18">
        <v>361852</v>
      </c>
      <c r="AJ115" s="18">
        <f t="shared" si="1"/>
        <v>151171395</v>
      </c>
    </row>
    <row r="116" spans="1:36" s="16" customFormat="1" x14ac:dyDescent="0.15">
      <c r="A116" s="14">
        <v>40512</v>
      </c>
      <c r="B116" s="15">
        <v>59559910</v>
      </c>
      <c r="C116" s="15">
        <v>30396</v>
      </c>
      <c r="E116" s="15">
        <v>261891</v>
      </c>
      <c r="G116" s="15">
        <v>49725</v>
      </c>
      <c r="H116" s="15">
        <v>1242402</v>
      </c>
      <c r="J116" s="15">
        <v>2722573</v>
      </c>
      <c r="M116" s="15">
        <v>2135451</v>
      </c>
      <c r="O116" s="15">
        <v>11567001</v>
      </c>
      <c r="P116" s="15">
        <v>566727</v>
      </c>
      <c r="R116" s="15">
        <v>4206382</v>
      </c>
      <c r="T116" s="15">
        <v>9047028</v>
      </c>
      <c r="U116" s="17"/>
      <c r="V116" s="15">
        <v>12</v>
      </c>
      <c r="X116" s="15">
        <v>895555</v>
      </c>
      <c r="Y116" s="15">
        <v>82563</v>
      </c>
      <c r="AA116" s="15">
        <v>25669818</v>
      </c>
      <c r="AD116" s="15">
        <v>4216747</v>
      </c>
      <c r="AF116" s="2"/>
      <c r="AG116" s="15">
        <v>7304753</v>
      </c>
      <c r="AH116" s="15">
        <v>31980</v>
      </c>
      <c r="AI116" s="18">
        <v>273037</v>
      </c>
      <c r="AJ116" s="18">
        <f t="shared" si="1"/>
        <v>129863951</v>
      </c>
    </row>
    <row r="117" spans="1:36" s="16" customFormat="1" x14ac:dyDescent="0.15">
      <c r="A117" s="14">
        <v>40543</v>
      </c>
      <c r="B117" s="15">
        <v>54239884</v>
      </c>
      <c r="C117" s="15">
        <v>31254</v>
      </c>
      <c r="E117" s="15">
        <v>242895</v>
      </c>
      <c r="G117" s="15">
        <v>41928</v>
      </c>
      <c r="H117" s="15">
        <v>1282893</v>
      </c>
      <c r="J117" s="15">
        <v>2740147</v>
      </c>
      <c r="M117" s="15">
        <v>2120300</v>
      </c>
      <c r="O117" s="15">
        <v>10835140</v>
      </c>
      <c r="P117" s="15">
        <v>561220</v>
      </c>
      <c r="R117" s="15">
        <v>3952772</v>
      </c>
      <c r="T117" s="15">
        <v>8728656</v>
      </c>
      <c r="U117" s="17"/>
      <c r="V117" s="15"/>
      <c r="X117" s="15">
        <v>996875</v>
      </c>
      <c r="Y117" s="15">
        <v>136472</v>
      </c>
      <c r="AA117" s="15">
        <v>22237950</v>
      </c>
      <c r="AD117" s="15">
        <v>4080455</v>
      </c>
      <c r="AF117" s="2"/>
      <c r="AG117" s="15">
        <v>6963629</v>
      </c>
      <c r="AH117" s="15">
        <v>35894</v>
      </c>
      <c r="AI117" s="18">
        <v>288017</v>
      </c>
      <c r="AJ117" s="18">
        <f t="shared" si="1"/>
        <v>119516381</v>
      </c>
    </row>
    <row r="118" spans="1:36" s="16" customFormat="1" x14ac:dyDescent="0.15">
      <c r="A118" s="14">
        <v>40574</v>
      </c>
      <c r="B118" s="15">
        <v>55730664</v>
      </c>
      <c r="C118" s="15">
        <v>31313</v>
      </c>
      <c r="E118" s="15">
        <v>237364</v>
      </c>
      <c r="G118" s="15">
        <v>46188</v>
      </c>
      <c r="H118" s="15">
        <v>1146393</v>
      </c>
      <c r="J118" s="15">
        <v>2637229</v>
      </c>
      <c r="M118" s="15">
        <v>2276809</v>
      </c>
      <c r="O118" s="15">
        <v>11207022</v>
      </c>
      <c r="P118" s="15">
        <v>577293</v>
      </c>
      <c r="R118" s="15">
        <v>4060649</v>
      </c>
      <c r="T118" s="15">
        <v>8592396</v>
      </c>
      <c r="U118" s="17"/>
      <c r="V118" s="15">
        <v>12</v>
      </c>
      <c r="X118" s="15">
        <v>832277</v>
      </c>
      <c r="Y118" s="15">
        <v>159784</v>
      </c>
      <c r="AA118" s="15">
        <v>20867626</v>
      </c>
      <c r="AD118" s="15">
        <v>4540279</v>
      </c>
      <c r="AF118" s="2"/>
      <c r="AG118" s="15">
        <v>6194791</v>
      </c>
      <c r="AH118" s="15">
        <v>48838</v>
      </c>
      <c r="AI118" s="18">
        <v>286990</v>
      </c>
      <c r="AJ118" s="18">
        <f t="shared" si="1"/>
        <v>119473917</v>
      </c>
    </row>
    <row r="119" spans="1:36" s="16" customFormat="1" x14ac:dyDescent="0.15">
      <c r="A119" s="14">
        <v>40602</v>
      </c>
      <c r="B119" s="15">
        <v>51807656</v>
      </c>
      <c r="C119" s="15">
        <v>28164</v>
      </c>
      <c r="E119" s="15">
        <v>245115</v>
      </c>
      <c r="G119" s="15">
        <v>48084</v>
      </c>
      <c r="H119" s="15">
        <v>1177613</v>
      </c>
      <c r="J119" s="15">
        <v>2622509</v>
      </c>
      <c r="M119" s="15">
        <v>2109797</v>
      </c>
      <c r="O119" s="15">
        <v>9886773</v>
      </c>
      <c r="P119" s="15">
        <v>517942</v>
      </c>
      <c r="R119" s="15">
        <v>3912092</v>
      </c>
      <c r="T119" s="15">
        <v>8467188</v>
      </c>
      <c r="U119" s="17"/>
      <c r="V119" s="15"/>
      <c r="X119" s="15">
        <v>864915</v>
      </c>
      <c r="Y119" s="15">
        <v>162935</v>
      </c>
      <c r="AA119" s="15">
        <v>20595293</v>
      </c>
      <c r="AD119" s="15">
        <v>4214347</v>
      </c>
      <c r="AF119" s="2"/>
      <c r="AG119" s="15">
        <v>6752050</v>
      </c>
      <c r="AH119" s="15">
        <v>27129</v>
      </c>
      <c r="AI119" s="18">
        <v>324278</v>
      </c>
      <c r="AJ119" s="18">
        <f t="shared" si="1"/>
        <v>113763880</v>
      </c>
    </row>
    <row r="120" spans="1:36" s="16" customFormat="1" x14ac:dyDescent="0.15">
      <c r="A120" s="14">
        <v>40633</v>
      </c>
      <c r="B120" s="15">
        <v>61828135</v>
      </c>
      <c r="C120" s="15">
        <v>34740</v>
      </c>
      <c r="E120" s="15">
        <v>281712</v>
      </c>
      <c r="G120" s="15">
        <v>50340</v>
      </c>
      <c r="H120" s="15">
        <v>1115497</v>
      </c>
      <c r="J120" s="15">
        <v>3174576</v>
      </c>
      <c r="M120" s="15">
        <v>2508661</v>
      </c>
      <c r="O120" s="15">
        <v>11706448</v>
      </c>
      <c r="P120" s="15">
        <v>632411</v>
      </c>
      <c r="R120" s="15">
        <v>4774935</v>
      </c>
      <c r="T120" s="15">
        <v>9750780</v>
      </c>
      <c r="U120" s="17"/>
      <c r="V120" s="15">
        <v>24</v>
      </c>
      <c r="X120" s="15">
        <v>953260</v>
      </c>
      <c r="Y120" s="15">
        <v>184412</v>
      </c>
      <c r="AA120" s="15">
        <v>25477153</v>
      </c>
      <c r="AD120" s="15">
        <v>4937660</v>
      </c>
      <c r="AF120" s="2"/>
      <c r="AG120" s="15">
        <v>8564565</v>
      </c>
      <c r="AH120" s="15">
        <v>36123</v>
      </c>
      <c r="AI120" s="18">
        <v>310733</v>
      </c>
      <c r="AJ120" s="18">
        <f t="shared" si="1"/>
        <v>136322165</v>
      </c>
    </row>
    <row r="121" spans="1:36" s="16" customFormat="1" x14ac:dyDescent="0.15">
      <c r="A121" s="14">
        <v>40663</v>
      </c>
      <c r="B121" s="15">
        <v>75258526</v>
      </c>
      <c r="C121" s="15">
        <v>38784</v>
      </c>
      <c r="E121" s="15">
        <v>316416</v>
      </c>
      <c r="G121" s="15">
        <v>51805</v>
      </c>
      <c r="H121" s="15">
        <v>1198391</v>
      </c>
      <c r="J121" s="15">
        <v>3217888</v>
      </c>
      <c r="M121" s="15">
        <v>2847631</v>
      </c>
      <c r="O121" s="15">
        <v>13627289</v>
      </c>
      <c r="P121" s="15">
        <v>697378</v>
      </c>
      <c r="R121" s="15">
        <v>5638255</v>
      </c>
      <c r="T121" s="15">
        <v>10297800</v>
      </c>
      <c r="U121" s="17"/>
      <c r="V121" s="15"/>
      <c r="X121" s="15">
        <v>1052521</v>
      </c>
      <c r="Y121" s="15">
        <v>228284</v>
      </c>
      <c r="AA121" s="15">
        <v>31390745</v>
      </c>
      <c r="AD121" s="15">
        <v>5786200</v>
      </c>
      <c r="AF121" s="2"/>
      <c r="AG121" s="15">
        <v>9187185</v>
      </c>
      <c r="AH121" s="15">
        <v>38650</v>
      </c>
      <c r="AI121" s="18">
        <v>360554</v>
      </c>
      <c r="AJ121" s="18">
        <f t="shared" si="1"/>
        <v>161234302</v>
      </c>
    </row>
    <row r="122" spans="1:36" s="16" customFormat="1" x14ac:dyDescent="0.15">
      <c r="A122" s="14">
        <v>40694</v>
      </c>
      <c r="B122" s="15">
        <v>88298586</v>
      </c>
      <c r="C122" s="15">
        <v>41544</v>
      </c>
      <c r="E122" s="15">
        <v>389358</v>
      </c>
      <c r="G122" s="15">
        <v>63530</v>
      </c>
      <c r="H122" s="15">
        <v>1356989</v>
      </c>
      <c r="J122" s="15">
        <v>3701769</v>
      </c>
      <c r="M122" s="15">
        <v>3183738</v>
      </c>
      <c r="O122" s="15">
        <v>15936186</v>
      </c>
      <c r="P122" s="15">
        <v>756791</v>
      </c>
      <c r="R122" s="15">
        <v>6287109</v>
      </c>
      <c r="T122" s="15">
        <v>11881560</v>
      </c>
      <c r="U122" s="17"/>
      <c r="V122" s="15"/>
      <c r="X122" s="15">
        <v>1153180</v>
      </c>
      <c r="Y122" s="15">
        <v>257837</v>
      </c>
      <c r="AA122" s="15">
        <v>37542353</v>
      </c>
      <c r="AD122" s="15">
        <v>6526283</v>
      </c>
      <c r="AF122" s="2"/>
      <c r="AG122" s="15">
        <v>10410121</v>
      </c>
      <c r="AH122" s="15">
        <v>46653</v>
      </c>
      <c r="AI122" s="18">
        <v>444464</v>
      </c>
      <c r="AJ122" s="18">
        <f t="shared" si="1"/>
        <v>188278051</v>
      </c>
    </row>
    <row r="123" spans="1:36" s="16" customFormat="1" x14ac:dyDescent="0.15">
      <c r="A123" s="14">
        <v>40724</v>
      </c>
      <c r="B123" s="15">
        <v>80112648</v>
      </c>
      <c r="C123" s="15">
        <v>41412</v>
      </c>
      <c r="E123" s="15">
        <v>355269</v>
      </c>
      <c r="G123" s="15">
        <v>55548</v>
      </c>
      <c r="H123" s="15">
        <v>1315630</v>
      </c>
      <c r="J123" s="15">
        <v>3223472</v>
      </c>
      <c r="M123" s="15">
        <v>2662794</v>
      </c>
      <c r="O123" s="15">
        <v>14557799</v>
      </c>
      <c r="P123" s="15">
        <v>676628</v>
      </c>
      <c r="R123" s="15">
        <v>5274210</v>
      </c>
      <c r="T123" s="15">
        <v>11268072</v>
      </c>
      <c r="U123" s="17"/>
      <c r="V123" s="15">
        <v>12</v>
      </c>
      <c r="X123" s="15">
        <v>2045289</v>
      </c>
      <c r="Y123" s="15">
        <v>407567</v>
      </c>
      <c r="AA123" s="15">
        <v>34287904</v>
      </c>
      <c r="AD123" s="15">
        <v>5234513</v>
      </c>
      <c r="AF123" s="2"/>
      <c r="AG123" s="15">
        <v>9302862</v>
      </c>
      <c r="AH123" s="15">
        <v>39382</v>
      </c>
      <c r="AI123" s="18">
        <v>445313</v>
      </c>
      <c r="AJ123" s="18">
        <f t="shared" si="1"/>
        <v>171306324</v>
      </c>
    </row>
    <row r="124" spans="1:36" s="16" customFormat="1" x14ac:dyDescent="0.15">
      <c r="A124" s="14">
        <v>40755</v>
      </c>
      <c r="B124" s="15">
        <v>84340660</v>
      </c>
      <c r="C124" s="15">
        <v>39936</v>
      </c>
      <c r="E124" s="15">
        <v>370732</v>
      </c>
      <c r="G124" s="15">
        <v>46982</v>
      </c>
      <c r="H124" s="15">
        <v>1090812</v>
      </c>
      <c r="J124" s="15">
        <v>2791211</v>
      </c>
      <c r="M124" s="15">
        <v>2537973</v>
      </c>
      <c r="O124" s="15">
        <v>15398013</v>
      </c>
      <c r="P124" s="15">
        <v>668909</v>
      </c>
      <c r="R124" s="15">
        <v>4897742</v>
      </c>
      <c r="T124" s="15">
        <v>10756128</v>
      </c>
      <c r="U124" s="17"/>
      <c r="V124" s="15"/>
      <c r="X124" s="15">
        <v>5413280</v>
      </c>
      <c r="Y124" s="15">
        <v>1162833</v>
      </c>
      <c r="AA124" s="15">
        <v>35556803</v>
      </c>
      <c r="AD124" s="15">
        <v>4412237</v>
      </c>
      <c r="AF124" s="2"/>
      <c r="AG124" s="15">
        <v>7835929</v>
      </c>
      <c r="AH124" s="15">
        <v>52605</v>
      </c>
      <c r="AI124" s="18">
        <v>410757</v>
      </c>
      <c r="AJ124" s="18">
        <f t="shared" si="1"/>
        <v>177783542</v>
      </c>
    </row>
    <row r="125" spans="1:36" s="16" customFormat="1" x14ac:dyDescent="0.15">
      <c r="A125" s="14">
        <v>40786</v>
      </c>
      <c r="B125" s="15">
        <v>93578380</v>
      </c>
      <c r="C125" s="15">
        <v>40428</v>
      </c>
      <c r="E125" s="15">
        <v>417622</v>
      </c>
      <c r="G125" s="15">
        <v>49776</v>
      </c>
      <c r="H125" s="15">
        <v>1121811</v>
      </c>
      <c r="J125" s="15">
        <v>2835872</v>
      </c>
      <c r="M125" s="15">
        <v>2723221</v>
      </c>
      <c r="O125" s="15">
        <v>16998563</v>
      </c>
      <c r="P125" s="15">
        <v>711285</v>
      </c>
      <c r="R125" s="15">
        <v>5189371</v>
      </c>
      <c r="T125" s="15">
        <v>11618376</v>
      </c>
      <c r="U125" s="17"/>
      <c r="V125" s="15">
        <v>12</v>
      </c>
      <c r="X125" s="15">
        <v>5819860</v>
      </c>
      <c r="Y125" s="15">
        <v>1296580</v>
      </c>
      <c r="AA125" s="15">
        <v>41237038</v>
      </c>
      <c r="AD125" s="15">
        <v>4796472</v>
      </c>
      <c r="AF125" s="2"/>
      <c r="AG125" s="15">
        <v>7208012</v>
      </c>
      <c r="AH125" s="15">
        <v>50996</v>
      </c>
      <c r="AI125" s="18">
        <v>492249</v>
      </c>
      <c r="AJ125" s="18">
        <f t="shared" si="1"/>
        <v>196185924</v>
      </c>
    </row>
    <row r="126" spans="1:36" s="16" customFormat="1" x14ac:dyDescent="0.15">
      <c r="A126" s="14">
        <v>40816</v>
      </c>
      <c r="B126" s="15">
        <v>81185472</v>
      </c>
      <c r="C126" s="15">
        <v>39613</v>
      </c>
      <c r="E126" s="15">
        <v>396237</v>
      </c>
      <c r="G126" s="15">
        <v>48456</v>
      </c>
      <c r="H126" s="15">
        <v>1187260</v>
      </c>
      <c r="J126" s="15">
        <v>2662934</v>
      </c>
      <c r="M126" s="15">
        <v>2384189</v>
      </c>
      <c r="O126" s="15">
        <v>14995340</v>
      </c>
      <c r="P126" s="15">
        <v>640134</v>
      </c>
      <c r="R126" s="15">
        <v>4589687</v>
      </c>
      <c r="T126" s="15">
        <v>10271304</v>
      </c>
      <c r="U126" s="17"/>
      <c r="V126" s="15">
        <v>12</v>
      </c>
      <c r="X126" s="15">
        <v>5300635</v>
      </c>
      <c r="Y126" s="15">
        <v>1104883</v>
      </c>
      <c r="AA126" s="15">
        <v>35922986</v>
      </c>
      <c r="AD126" s="15">
        <v>4100581</v>
      </c>
      <c r="AF126" s="2">
        <v>0</v>
      </c>
      <c r="AG126" s="15">
        <v>7321291</v>
      </c>
      <c r="AH126" s="15">
        <v>51190</v>
      </c>
      <c r="AI126" s="18">
        <v>396067</v>
      </c>
      <c r="AJ126" s="18">
        <f t="shared" si="1"/>
        <v>172598271</v>
      </c>
    </row>
    <row r="127" spans="1:36" s="16" customFormat="1" x14ac:dyDescent="0.15">
      <c r="A127" s="14">
        <v>40847</v>
      </c>
      <c r="B127" s="15">
        <v>74229130</v>
      </c>
      <c r="C127" s="15">
        <v>35448</v>
      </c>
      <c r="E127" s="15">
        <v>378852</v>
      </c>
      <c r="G127" s="15">
        <v>50136</v>
      </c>
      <c r="H127" s="15">
        <v>1287468</v>
      </c>
      <c r="J127" s="15">
        <v>2958961</v>
      </c>
      <c r="M127" s="15">
        <v>2376458</v>
      </c>
      <c r="O127" s="15">
        <v>13886608</v>
      </c>
      <c r="P127" s="15">
        <v>617564</v>
      </c>
      <c r="R127" s="15">
        <v>4579433</v>
      </c>
      <c r="T127" s="15">
        <v>9872244</v>
      </c>
      <c r="U127" s="17"/>
      <c r="V127" s="15"/>
      <c r="X127" s="15">
        <v>5357669</v>
      </c>
      <c r="Y127" s="15">
        <v>1087030</v>
      </c>
      <c r="AA127" s="15">
        <v>32021894</v>
      </c>
      <c r="AD127" s="15">
        <v>3915756</v>
      </c>
      <c r="AF127" s="2">
        <v>72</v>
      </c>
      <c r="AG127" s="15">
        <v>7989052</v>
      </c>
      <c r="AH127" s="15">
        <v>45322</v>
      </c>
      <c r="AI127" s="18">
        <v>367320</v>
      </c>
      <c r="AJ127" s="18">
        <f t="shared" si="1"/>
        <v>161056417</v>
      </c>
    </row>
    <row r="128" spans="1:36" s="16" customFormat="1" x14ac:dyDescent="0.15">
      <c r="A128" s="14">
        <v>40877</v>
      </c>
      <c r="B128" s="15">
        <v>63115136</v>
      </c>
      <c r="C128" s="15">
        <v>32699</v>
      </c>
      <c r="E128" s="15">
        <v>335923</v>
      </c>
      <c r="G128" s="15">
        <v>46812</v>
      </c>
      <c r="H128" s="15">
        <v>1198356</v>
      </c>
      <c r="J128" s="15">
        <v>2898058</v>
      </c>
      <c r="M128" s="15">
        <v>2103721</v>
      </c>
      <c r="O128" s="15">
        <v>11523187</v>
      </c>
      <c r="P128" s="15">
        <v>559314</v>
      </c>
      <c r="R128" s="15">
        <v>4148548</v>
      </c>
      <c r="T128" s="15">
        <v>9478920</v>
      </c>
      <c r="U128" s="17"/>
      <c r="V128" s="15"/>
      <c r="X128" s="15">
        <v>4714093</v>
      </c>
      <c r="Y128" s="15">
        <v>975611</v>
      </c>
      <c r="AA128" s="15">
        <v>26455045</v>
      </c>
      <c r="AD128" s="15">
        <v>3531739</v>
      </c>
      <c r="AF128" s="2"/>
      <c r="AG128" s="15">
        <v>7569651</v>
      </c>
      <c r="AH128" s="15">
        <v>39914</v>
      </c>
      <c r="AI128" s="18">
        <v>290852</v>
      </c>
      <c r="AJ128" s="18">
        <f t="shared" si="1"/>
        <v>139017579</v>
      </c>
    </row>
    <row r="129" spans="1:36" s="16" customFormat="1" x14ac:dyDescent="0.15">
      <c r="A129" s="14">
        <v>40908</v>
      </c>
      <c r="B129" s="15">
        <v>56703471</v>
      </c>
      <c r="C129" s="15">
        <v>35448</v>
      </c>
      <c r="E129" s="15">
        <v>314340</v>
      </c>
      <c r="G129" s="15">
        <v>41736</v>
      </c>
      <c r="H129" s="15">
        <v>898420</v>
      </c>
      <c r="J129" s="15">
        <v>2814818</v>
      </c>
      <c r="M129" s="15">
        <v>2073178</v>
      </c>
      <c r="O129" s="15">
        <v>10578621</v>
      </c>
      <c r="P129" s="15">
        <v>526324</v>
      </c>
      <c r="R129" s="15">
        <v>3850392</v>
      </c>
      <c r="T129" s="15">
        <v>8191464</v>
      </c>
      <c r="U129" s="17"/>
      <c r="V129" s="15"/>
      <c r="X129" s="15">
        <v>4325683</v>
      </c>
      <c r="Y129" s="15">
        <v>924232</v>
      </c>
      <c r="AA129" s="15">
        <v>22649161</v>
      </c>
      <c r="AD129" s="15">
        <v>3292498</v>
      </c>
      <c r="AF129" s="2">
        <v>-72</v>
      </c>
      <c r="AG129" s="15">
        <v>7143635</v>
      </c>
      <c r="AH129" s="15">
        <v>39358</v>
      </c>
      <c r="AI129" s="18">
        <v>263242</v>
      </c>
      <c r="AJ129" s="18">
        <f t="shared" si="1"/>
        <v>124665949</v>
      </c>
    </row>
    <row r="130" spans="1:36" s="16" customFormat="1" x14ac:dyDescent="0.15">
      <c r="A130" s="14">
        <v>40939</v>
      </c>
      <c r="B130" s="15">
        <v>69383845</v>
      </c>
      <c r="C130" s="15">
        <v>37092</v>
      </c>
      <c r="E130" s="15">
        <v>344547</v>
      </c>
      <c r="G130" s="15">
        <v>53664</v>
      </c>
      <c r="H130" s="15">
        <v>821407</v>
      </c>
      <c r="J130" s="15">
        <v>3036867</v>
      </c>
      <c r="M130" s="15">
        <v>2568250</v>
      </c>
      <c r="O130" s="15">
        <v>13077757</v>
      </c>
      <c r="P130" s="15">
        <v>652990</v>
      </c>
      <c r="R130" s="15">
        <v>4653709</v>
      </c>
      <c r="T130" s="15">
        <v>9319584</v>
      </c>
      <c r="U130" s="17"/>
      <c r="V130" s="15">
        <v>24</v>
      </c>
      <c r="X130" s="15">
        <v>4868109</v>
      </c>
      <c r="Y130" s="15">
        <v>1201195</v>
      </c>
      <c r="AA130" s="15">
        <v>25370727</v>
      </c>
      <c r="AD130" s="15">
        <v>4121394</v>
      </c>
      <c r="AF130" s="2"/>
      <c r="AG130" s="15">
        <v>7261168</v>
      </c>
      <c r="AH130" s="15">
        <v>51926</v>
      </c>
      <c r="AI130" s="18">
        <v>340109</v>
      </c>
      <c r="AJ130" s="18">
        <f t="shared" si="1"/>
        <v>147164364</v>
      </c>
    </row>
    <row r="131" spans="1:36" s="16" customFormat="1" x14ac:dyDescent="0.15">
      <c r="A131" s="14">
        <v>40968</v>
      </c>
      <c r="B131" s="15">
        <v>60147381</v>
      </c>
      <c r="C131" s="15">
        <v>31932</v>
      </c>
      <c r="E131" s="15">
        <v>332469</v>
      </c>
      <c r="G131" s="15">
        <v>47364</v>
      </c>
      <c r="H131" s="15">
        <v>833174</v>
      </c>
      <c r="J131" s="15">
        <v>2885323</v>
      </c>
      <c r="M131" s="15">
        <v>2231686</v>
      </c>
      <c r="O131" s="15">
        <v>10695726</v>
      </c>
      <c r="P131" s="15">
        <v>552811</v>
      </c>
      <c r="R131" s="15">
        <v>4314237</v>
      </c>
      <c r="T131" s="15">
        <v>9082824</v>
      </c>
      <c r="U131" s="17"/>
      <c r="V131" s="15">
        <v>36</v>
      </c>
      <c r="X131" s="15">
        <v>4723374</v>
      </c>
      <c r="Y131" s="15">
        <v>1048041</v>
      </c>
      <c r="AA131" s="15">
        <v>23990963</v>
      </c>
      <c r="AD131" s="15">
        <v>3616262</v>
      </c>
      <c r="AF131" s="2">
        <v>48</v>
      </c>
      <c r="AG131" s="15">
        <v>7189856</v>
      </c>
      <c r="AH131" s="15">
        <v>44474</v>
      </c>
      <c r="AI131" s="18">
        <v>295008</v>
      </c>
      <c r="AJ131" s="18">
        <f t="shared" si="1"/>
        <v>132062989</v>
      </c>
    </row>
    <row r="132" spans="1:36" s="16" customFormat="1" x14ac:dyDescent="0.15">
      <c r="A132" s="14">
        <v>40999</v>
      </c>
      <c r="B132" s="15">
        <v>65582636</v>
      </c>
      <c r="C132" s="15">
        <v>36144</v>
      </c>
      <c r="E132" s="15">
        <v>372462</v>
      </c>
      <c r="G132" s="15">
        <v>46176</v>
      </c>
      <c r="H132" s="15">
        <v>931818</v>
      </c>
      <c r="J132" s="15">
        <v>3129938</v>
      </c>
      <c r="M132" s="15">
        <v>2472118</v>
      </c>
      <c r="O132" s="15">
        <v>11740436</v>
      </c>
      <c r="P132" s="15">
        <v>577808</v>
      </c>
      <c r="R132" s="15">
        <v>4797609</v>
      </c>
      <c r="T132" s="15">
        <v>8882676</v>
      </c>
      <c r="U132" s="17"/>
      <c r="V132" s="15"/>
      <c r="X132" s="15">
        <v>5389088</v>
      </c>
      <c r="Y132" s="15">
        <v>1153134</v>
      </c>
      <c r="AA132" s="15">
        <v>26767999</v>
      </c>
      <c r="AD132" s="15">
        <v>3890079</v>
      </c>
      <c r="AF132" s="2">
        <v>72</v>
      </c>
      <c r="AG132" s="15">
        <v>8125590</v>
      </c>
      <c r="AH132" s="15">
        <v>46349</v>
      </c>
      <c r="AI132" s="18">
        <v>295788</v>
      </c>
      <c r="AJ132" s="18">
        <f t="shared" si="1"/>
        <v>144237920</v>
      </c>
    </row>
    <row r="133" spans="1:36" s="16" customFormat="1" x14ac:dyDescent="0.15">
      <c r="A133" s="14">
        <v>41029</v>
      </c>
      <c r="B133" s="15">
        <v>76581283</v>
      </c>
      <c r="C133" s="15">
        <v>38424</v>
      </c>
      <c r="E133" s="15">
        <v>406476</v>
      </c>
      <c r="G133" s="15">
        <v>49980</v>
      </c>
      <c r="H133" s="15">
        <v>780061</v>
      </c>
      <c r="J133" s="15">
        <v>3247969</v>
      </c>
      <c r="M133" s="15">
        <v>2791380</v>
      </c>
      <c r="O133" s="15">
        <v>13520834</v>
      </c>
      <c r="P133" s="15">
        <v>629676</v>
      </c>
      <c r="R133" s="15">
        <v>5418985</v>
      </c>
      <c r="T133" s="15">
        <v>10436856</v>
      </c>
      <c r="U133" s="17"/>
      <c r="V133" s="15"/>
      <c r="X133" s="15">
        <v>5941959</v>
      </c>
      <c r="Y133" s="15">
        <v>1289752</v>
      </c>
      <c r="AA133" s="15">
        <v>30764291</v>
      </c>
      <c r="AD133" s="15">
        <v>4403605</v>
      </c>
      <c r="AF133" s="2">
        <v>24</v>
      </c>
      <c r="AG133" s="15">
        <v>8611304</v>
      </c>
      <c r="AH133" s="15">
        <v>51951</v>
      </c>
      <c r="AI133" s="18">
        <v>331104</v>
      </c>
      <c r="AJ133" s="18">
        <f t="shared" si="1"/>
        <v>165295914</v>
      </c>
    </row>
    <row r="134" spans="1:36" s="16" customFormat="1" x14ac:dyDescent="0.15">
      <c r="A134" s="14">
        <v>41060</v>
      </c>
      <c r="B134" s="15">
        <v>87462324</v>
      </c>
      <c r="C134" s="15">
        <v>43939</v>
      </c>
      <c r="E134" s="15">
        <v>467007</v>
      </c>
      <c r="G134" s="15">
        <v>62124</v>
      </c>
      <c r="H134" s="15">
        <v>1056301</v>
      </c>
      <c r="J134" s="15">
        <v>3628120</v>
      </c>
      <c r="M134" s="15">
        <v>3095678</v>
      </c>
      <c r="O134" s="15">
        <v>15276554</v>
      </c>
      <c r="P134" s="15">
        <v>689673</v>
      </c>
      <c r="R134" s="15">
        <v>5845469</v>
      </c>
      <c r="T134" s="15">
        <v>11746872</v>
      </c>
      <c r="U134" s="17"/>
      <c r="V134" s="15">
        <v>60</v>
      </c>
      <c r="X134" s="15">
        <v>6672711</v>
      </c>
      <c r="Y134" s="15">
        <v>1389383</v>
      </c>
      <c r="AA134" s="15">
        <v>35682628</v>
      </c>
      <c r="AD134" s="15">
        <v>4797855</v>
      </c>
      <c r="AF134" s="2">
        <v>36</v>
      </c>
      <c r="AG134" s="15">
        <v>9703063</v>
      </c>
      <c r="AH134" s="15">
        <v>58739</v>
      </c>
      <c r="AI134" s="18">
        <v>417708</v>
      </c>
      <c r="AJ134" s="18">
        <f t="shared" si="1"/>
        <v>188096244</v>
      </c>
    </row>
    <row r="135" spans="1:36" s="16" customFormat="1" x14ac:dyDescent="0.15">
      <c r="A135" s="14">
        <v>41090</v>
      </c>
      <c r="B135" s="15">
        <v>78476277</v>
      </c>
      <c r="C135" s="15">
        <v>40181</v>
      </c>
      <c r="E135" s="15">
        <v>414409</v>
      </c>
      <c r="G135" s="15">
        <v>50304</v>
      </c>
      <c r="H135" s="15">
        <v>851375</v>
      </c>
      <c r="J135" s="15">
        <v>3154968</v>
      </c>
      <c r="M135" s="15">
        <v>2593750</v>
      </c>
      <c r="O135" s="15">
        <v>13807895</v>
      </c>
      <c r="P135" s="15">
        <v>594116</v>
      </c>
      <c r="R135" s="15">
        <v>4965776</v>
      </c>
      <c r="T135" s="15">
        <v>10109496</v>
      </c>
      <c r="U135" s="17"/>
      <c r="V135" s="15"/>
      <c r="X135" s="15">
        <v>5822986</v>
      </c>
      <c r="Y135" s="15">
        <v>1139769</v>
      </c>
      <c r="AA135" s="15">
        <v>33158683</v>
      </c>
      <c r="AD135" s="15">
        <v>4057314</v>
      </c>
      <c r="AF135" s="2">
        <v>72</v>
      </c>
      <c r="AG135" s="15">
        <v>8633310</v>
      </c>
      <c r="AH135" s="15">
        <v>51462</v>
      </c>
      <c r="AI135" s="18">
        <v>326388</v>
      </c>
      <c r="AJ135" s="18">
        <f t="shared" si="1"/>
        <v>168248531</v>
      </c>
    </row>
    <row r="136" spans="1:36" s="16" customFormat="1" x14ac:dyDescent="0.15">
      <c r="A136" s="14">
        <v>41121</v>
      </c>
      <c r="B136" s="15">
        <v>95334373</v>
      </c>
      <c r="C136" s="15">
        <v>42888</v>
      </c>
      <c r="E136" s="15">
        <v>499075</v>
      </c>
      <c r="G136" s="15">
        <v>60741</v>
      </c>
      <c r="H136" s="15">
        <v>902236</v>
      </c>
      <c r="J136" s="15">
        <v>3195673</v>
      </c>
      <c r="M136" s="15">
        <v>2907128</v>
      </c>
      <c r="O136" s="15">
        <v>17050461</v>
      </c>
      <c r="P136" s="15">
        <v>674159</v>
      </c>
      <c r="R136" s="15">
        <v>5402899</v>
      </c>
      <c r="T136" s="15">
        <v>11636724</v>
      </c>
      <c r="U136" s="17"/>
      <c r="V136" s="15">
        <v>12</v>
      </c>
      <c r="X136" s="15">
        <v>6504389</v>
      </c>
      <c r="Y136" s="15">
        <v>1265817</v>
      </c>
      <c r="AA136" s="15">
        <v>42751333</v>
      </c>
      <c r="AD136" s="15">
        <v>4630743</v>
      </c>
      <c r="AF136" s="2">
        <v>120</v>
      </c>
      <c r="AG136" s="15">
        <v>8575246</v>
      </c>
      <c r="AH136" s="15">
        <v>54960</v>
      </c>
      <c r="AI136" s="18">
        <v>385416</v>
      </c>
      <c r="AJ136" s="18">
        <f t="shared" si="1"/>
        <v>201874393</v>
      </c>
    </row>
    <row r="137" spans="1:36" s="16" customFormat="1" x14ac:dyDescent="0.15">
      <c r="A137" s="14">
        <v>41152</v>
      </c>
      <c r="B137" s="15">
        <v>96686788</v>
      </c>
      <c r="C137" s="15">
        <v>46123</v>
      </c>
      <c r="E137" s="15">
        <v>482257</v>
      </c>
      <c r="G137" s="15">
        <v>51528</v>
      </c>
      <c r="H137" s="15">
        <v>712390</v>
      </c>
      <c r="J137" s="15">
        <v>2895794</v>
      </c>
      <c r="M137" s="15">
        <v>2797971</v>
      </c>
      <c r="O137" s="15">
        <v>16887659</v>
      </c>
      <c r="P137" s="15">
        <v>655850</v>
      </c>
      <c r="R137" s="15">
        <v>5106135</v>
      </c>
      <c r="T137" s="15">
        <v>11465976</v>
      </c>
      <c r="U137" s="17"/>
      <c r="V137" s="15">
        <v>36</v>
      </c>
      <c r="X137" s="15">
        <v>6265382</v>
      </c>
      <c r="Y137" s="15">
        <v>1236117</v>
      </c>
      <c r="AA137" s="15">
        <v>45068050</v>
      </c>
      <c r="AD137" s="15">
        <v>4584009</v>
      </c>
      <c r="AF137" s="2">
        <v>24</v>
      </c>
      <c r="AG137" s="15">
        <v>6935939</v>
      </c>
      <c r="AH137" s="15">
        <v>56776</v>
      </c>
      <c r="AI137" s="18">
        <v>393096</v>
      </c>
      <c r="AJ137" s="18">
        <f t="shared" si="1"/>
        <v>202327900</v>
      </c>
    </row>
    <row r="138" spans="1:36" s="16" customFormat="1" x14ac:dyDescent="0.15">
      <c r="A138" s="14">
        <v>41182</v>
      </c>
      <c r="B138" s="15">
        <v>79668821</v>
      </c>
      <c r="C138" s="15">
        <v>40236</v>
      </c>
      <c r="E138" s="15">
        <v>438445</v>
      </c>
      <c r="G138" s="15">
        <v>44980</v>
      </c>
      <c r="H138" s="15">
        <v>719785</v>
      </c>
      <c r="J138" s="15">
        <v>2533299</v>
      </c>
      <c r="M138" s="15">
        <v>2379947</v>
      </c>
      <c r="O138" s="15">
        <v>14173218</v>
      </c>
      <c r="P138" s="15">
        <v>558590</v>
      </c>
      <c r="R138" s="15">
        <v>4407992</v>
      </c>
      <c r="T138" s="15">
        <v>9522444</v>
      </c>
      <c r="U138" s="17"/>
      <c r="V138" s="15">
        <v>60</v>
      </c>
      <c r="X138" s="15">
        <v>5358333</v>
      </c>
      <c r="Y138" s="15">
        <v>1031929</v>
      </c>
      <c r="AA138" s="15">
        <v>36552390</v>
      </c>
      <c r="AD138" s="15">
        <v>3841831</v>
      </c>
      <c r="AF138" s="2">
        <v>108</v>
      </c>
      <c r="AG138" s="15">
        <v>6745390</v>
      </c>
      <c r="AH138" s="15">
        <v>50600</v>
      </c>
      <c r="AI138" s="18">
        <v>340032</v>
      </c>
      <c r="AJ138" s="18">
        <f t="shared" ref="AJ138:AJ153" si="2">SUM(B138:C138,E138,G138:H138,J138,M138,O138,P138,R138,T138,V138,X138:Y138,AA138,AD138,AF138:AI138)</f>
        <v>168408430</v>
      </c>
    </row>
    <row r="139" spans="1:36" s="16" customFormat="1" x14ac:dyDescent="0.15">
      <c r="A139" s="14">
        <v>41213</v>
      </c>
      <c r="B139" s="15">
        <v>79108693</v>
      </c>
      <c r="C139" s="15">
        <v>37885</v>
      </c>
      <c r="E139" s="15">
        <v>416971</v>
      </c>
      <c r="G139" s="15">
        <v>48403</v>
      </c>
      <c r="H139" s="15">
        <v>975830</v>
      </c>
      <c r="J139" s="15">
        <v>3065641</v>
      </c>
      <c r="M139" s="15">
        <v>2505680</v>
      </c>
      <c r="O139" s="15">
        <v>14273708</v>
      </c>
      <c r="P139" s="15">
        <v>606247</v>
      </c>
      <c r="R139" s="15">
        <v>4791549</v>
      </c>
      <c r="T139" s="15">
        <v>10065312</v>
      </c>
      <c r="U139" s="17"/>
      <c r="V139" s="15">
        <v>12</v>
      </c>
      <c r="X139" s="15">
        <v>5795702</v>
      </c>
      <c r="Y139" s="15">
        <v>1083986</v>
      </c>
      <c r="AA139" s="15">
        <v>35416710</v>
      </c>
      <c r="AD139" s="15">
        <v>3989615</v>
      </c>
      <c r="AF139" s="2">
        <v>36</v>
      </c>
      <c r="AG139" s="15">
        <v>8245200</v>
      </c>
      <c r="AH139" s="15">
        <v>52917</v>
      </c>
      <c r="AI139" s="18">
        <v>321648</v>
      </c>
      <c r="AJ139" s="18">
        <f t="shared" si="2"/>
        <v>170801745</v>
      </c>
    </row>
    <row r="140" spans="1:36" s="16" customFormat="1" x14ac:dyDescent="0.15">
      <c r="A140" s="14">
        <v>41243</v>
      </c>
      <c r="B140" s="15">
        <v>59457439</v>
      </c>
      <c r="C140" s="15">
        <v>33348</v>
      </c>
      <c r="E140" s="15">
        <v>356539</v>
      </c>
      <c r="G140" s="15">
        <v>39984</v>
      </c>
      <c r="H140" s="15">
        <v>784526</v>
      </c>
      <c r="J140" s="15">
        <v>2683899</v>
      </c>
      <c r="M140" s="15">
        <v>2036476</v>
      </c>
      <c r="O140" s="15">
        <v>10583570</v>
      </c>
      <c r="P140" s="15">
        <v>485179</v>
      </c>
      <c r="R140" s="15">
        <v>3864680</v>
      </c>
      <c r="T140" s="15">
        <v>7803480</v>
      </c>
      <c r="U140" s="17"/>
      <c r="V140" s="15">
        <v>12</v>
      </c>
      <c r="X140" s="15">
        <v>4753104</v>
      </c>
      <c r="Y140" s="15">
        <v>860871</v>
      </c>
      <c r="AA140" s="15">
        <v>25031270</v>
      </c>
      <c r="AD140" s="15">
        <v>3174040</v>
      </c>
      <c r="AF140" s="2">
        <v>36</v>
      </c>
      <c r="AG140" s="15">
        <v>6602275</v>
      </c>
      <c r="AH140" s="15">
        <v>40383</v>
      </c>
      <c r="AI140" s="18">
        <v>248220</v>
      </c>
      <c r="AJ140" s="18">
        <f t="shared" si="2"/>
        <v>128839331</v>
      </c>
    </row>
    <row r="141" spans="1:36" s="16" customFormat="1" x14ac:dyDescent="0.15">
      <c r="A141" s="14">
        <v>41274</v>
      </c>
      <c r="B141" s="15">
        <v>53440119</v>
      </c>
      <c r="C141" s="15">
        <v>28920</v>
      </c>
      <c r="E141" s="15">
        <v>350309</v>
      </c>
      <c r="G141" s="15">
        <v>40547</v>
      </c>
      <c r="H141" s="15">
        <v>672263</v>
      </c>
      <c r="J141" s="15">
        <v>2612756</v>
      </c>
      <c r="M141" s="15">
        <v>1969985</v>
      </c>
      <c r="O141" s="15">
        <v>10141021</v>
      </c>
      <c r="P141" s="15">
        <v>470133</v>
      </c>
      <c r="R141" s="15">
        <v>3596574</v>
      </c>
      <c r="T141" s="15">
        <v>7169136</v>
      </c>
      <c r="U141" s="17"/>
      <c r="V141" s="15">
        <v>252</v>
      </c>
      <c r="X141" s="15">
        <v>4495367</v>
      </c>
      <c r="Y141" s="15">
        <v>824499</v>
      </c>
      <c r="AA141" s="15">
        <v>21952122</v>
      </c>
      <c r="AD141" s="15">
        <v>2945608</v>
      </c>
      <c r="AF141" s="2">
        <v>48</v>
      </c>
      <c r="AG141" s="15">
        <v>6393831</v>
      </c>
      <c r="AH141" s="15">
        <v>37740</v>
      </c>
      <c r="AI141" s="18">
        <v>233064</v>
      </c>
      <c r="AJ141" s="18">
        <f t="shared" si="2"/>
        <v>117374294</v>
      </c>
    </row>
    <row r="142" spans="1:36" s="16" customFormat="1" x14ac:dyDescent="0.15">
      <c r="A142" s="14">
        <v>41305</v>
      </c>
      <c r="B142" s="15">
        <v>75435031</v>
      </c>
      <c r="C142" s="15">
        <v>40488</v>
      </c>
      <c r="E142" s="15">
        <v>414112</v>
      </c>
      <c r="G142" s="15">
        <v>53591</v>
      </c>
      <c r="H142" s="15">
        <v>745109</v>
      </c>
      <c r="J142" s="15">
        <v>3276589</v>
      </c>
      <c r="M142" s="15">
        <v>2795300</v>
      </c>
      <c r="O142" s="15">
        <v>14363429</v>
      </c>
      <c r="P142" s="15">
        <v>652070</v>
      </c>
      <c r="R142" s="15">
        <v>5044887</v>
      </c>
      <c r="T142" s="15">
        <v>9976032</v>
      </c>
      <c r="U142" s="17"/>
      <c r="V142" s="15">
        <v>120</v>
      </c>
      <c r="X142" s="15">
        <v>5745926</v>
      </c>
      <c r="Y142" s="15">
        <v>1279933</v>
      </c>
      <c r="AA142" s="15">
        <v>28678944</v>
      </c>
      <c r="AD142" s="15">
        <v>4385268</v>
      </c>
      <c r="AF142" s="2">
        <v>84</v>
      </c>
      <c r="AG142" s="15">
        <v>7629950</v>
      </c>
      <c r="AH142" s="15">
        <v>46949</v>
      </c>
      <c r="AI142" s="18">
        <v>379548</v>
      </c>
      <c r="AJ142" s="18">
        <f t="shared" si="2"/>
        <v>160943360</v>
      </c>
    </row>
    <row r="143" spans="1:36" s="16" customFormat="1" x14ac:dyDescent="0.15">
      <c r="A143" s="14">
        <v>41333</v>
      </c>
      <c r="B143" s="15">
        <v>61213841</v>
      </c>
      <c r="C143" s="15">
        <v>32316</v>
      </c>
      <c r="E143" s="15">
        <v>397317</v>
      </c>
      <c r="G143" s="15">
        <v>39548</v>
      </c>
      <c r="H143" s="15">
        <v>664395</v>
      </c>
      <c r="J143" s="15">
        <v>2865361</v>
      </c>
      <c r="M143" s="15">
        <v>2282764</v>
      </c>
      <c r="O143" s="15">
        <v>11086360</v>
      </c>
      <c r="P143" s="15">
        <v>508424</v>
      </c>
      <c r="R143" s="15">
        <v>4274365</v>
      </c>
      <c r="T143" s="15">
        <v>7901712</v>
      </c>
      <c r="U143" s="17"/>
      <c r="V143" s="15">
        <v>12</v>
      </c>
      <c r="X143" s="15">
        <v>5193277</v>
      </c>
      <c r="Y143" s="15">
        <v>1035680</v>
      </c>
      <c r="AA143" s="15">
        <v>25197070</v>
      </c>
      <c r="AD143" s="15">
        <v>3579982</v>
      </c>
      <c r="AF143" s="2">
        <v>108</v>
      </c>
      <c r="AG143" s="15">
        <v>7257565</v>
      </c>
      <c r="AH143" s="15">
        <v>43502</v>
      </c>
      <c r="AI143" s="18">
        <v>268008</v>
      </c>
      <c r="AJ143" s="18">
        <f t="shared" si="2"/>
        <v>133841607</v>
      </c>
    </row>
    <row r="144" spans="1:36" s="16" customFormat="1" x14ac:dyDescent="0.15">
      <c r="A144" s="14">
        <v>41364</v>
      </c>
      <c r="B144" s="15">
        <v>57743930</v>
      </c>
      <c r="C144" s="15">
        <v>31464</v>
      </c>
      <c r="E144" s="15">
        <v>371580</v>
      </c>
      <c r="G144" s="15">
        <v>43546</v>
      </c>
      <c r="H144" s="15">
        <v>580888</v>
      </c>
      <c r="J144" s="15">
        <v>2827320</v>
      </c>
      <c r="M144" s="15">
        <v>2202433</v>
      </c>
      <c r="O144" s="15">
        <v>10653716</v>
      </c>
      <c r="P144" s="15">
        <v>496156</v>
      </c>
      <c r="R144" s="15">
        <v>4162949</v>
      </c>
      <c r="T144" s="15">
        <v>7872696</v>
      </c>
      <c r="U144" s="17"/>
      <c r="V144" s="15">
        <v>36</v>
      </c>
      <c r="X144" s="15">
        <v>5287374</v>
      </c>
      <c r="Y144" s="15">
        <v>975639</v>
      </c>
      <c r="AA144" s="15">
        <v>24695769</v>
      </c>
      <c r="AD144" s="15">
        <v>3318706</v>
      </c>
      <c r="AF144" s="2">
        <v>96</v>
      </c>
      <c r="AG144" s="15">
        <v>7384077</v>
      </c>
      <c r="AH144" s="15">
        <v>48108</v>
      </c>
      <c r="AI144" s="18">
        <v>217776</v>
      </c>
      <c r="AJ144" s="18">
        <f t="shared" si="2"/>
        <v>128914259</v>
      </c>
    </row>
    <row r="145" spans="1:36" s="16" customFormat="1" x14ac:dyDescent="0.15">
      <c r="A145" s="14">
        <v>41394</v>
      </c>
      <c r="B145" s="15">
        <v>82160974</v>
      </c>
      <c r="C145" s="15">
        <v>41820</v>
      </c>
      <c r="E145" s="15">
        <v>529198</v>
      </c>
      <c r="G145" s="15">
        <v>53052</v>
      </c>
      <c r="H145" s="15">
        <v>657780</v>
      </c>
      <c r="J145" s="15">
        <v>3585506</v>
      </c>
      <c r="M145" s="15">
        <v>3067953</v>
      </c>
      <c r="O145" s="15">
        <v>14757688</v>
      </c>
      <c r="P145" s="15">
        <v>666458</v>
      </c>
      <c r="R145" s="15">
        <v>5821695</v>
      </c>
      <c r="T145" s="15">
        <v>10614144</v>
      </c>
      <c r="U145" s="17"/>
      <c r="V145" s="15">
        <v>36</v>
      </c>
      <c r="X145" s="15">
        <v>6952120</v>
      </c>
      <c r="Y145" s="15">
        <v>1329761</v>
      </c>
      <c r="AA145" s="15">
        <v>34588420</v>
      </c>
      <c r="AD145" s="15">
        <v>4681312</v>
      </c>
      <c r="AF145" s="2">
        <v>36</v>
      </c>
      <c r="AG145" s="15">
        <v>9292614</v>
      </c>
      <c r="AH145" s="15">
        <v>51667</v>
      </c>
      <c r="AI145" s="18">
        <v>338772</v>
      </c>
      <c r="AJ145" s="18">
        <f t="shared" si="2"/>
        <v>179191006</v>
      </c>
    </row>
    <row r="146" spans="1:36" s="16" customFormat="1" x14ac:dyDescent="0.15">
      <c r="A146" s="14">
        <v>41425</v>
      </c>
      <c r="B146" s="15">
        <v>96162030</v>
      </c>
      <c r="C146" s="15">
        <v>50388</v>
      </c>
      <c r="E146" s="15">
        <v>626542</v>
      </c>
      <c r="G146" s="15">
        <v>64140</v>
      </c>
      <c r="H146" s="15">
        <v>1062687</v>
      </c>
      <c r="J146" s="15">
        <v>4021798</v>
      </c>
      <c r="M146" s="15">
        <v>3447379</v>
      </c>
      <c r="O146" s="15">
        <v>17225775</v>
      </c>
      <c r="P146" s="15">
        <v>726710</v>
      </c>
      <c r="R146" s="15">
        <v>6551133</v>
      </c>
      <c r="T146" s="15">
        <v>11675004</v>
      </c>
      <c r="U146" s="17"/>
      <c r="V146" s="15">
        <v>168</v>
      </c>
      <c r="X146" s="15">
        <v>7894988</v>
      </c>
      <c r="Y146" s="15">
        <v>1496019</v>
      </c>
      <c r="AA146" s="15">
        <v>42022480</v>
      </c>
      <c r="AD146" s="15">
        <v>5336660</v>
      </c>
      <c r="AF146" s="2"/>
      <c r="AG146" s="15">
        <v>10584192</v>
      </c>
      <c r="AH146" s="15">
        <v>63072</v>
      </c>
      <c r="AI146" s="18">
        <v>400740</v>
      </c>
      <c r="AJ146" s="18">
        <f t="shared" si="2"/>
        <v>209411905</v>
      </c>
    </row>
    <row r="147" spans="1:36" s="16" customFormat="1" x14ac:dyDescent="0.15">
      <c r="A147" s="14">
        <v>41455</v>
      </c>
      <c r="B147" s="15">
        <v>76124731</v>
      </c>
      <c r="C147" s="15">
        <v>38364</v>
      </c>
      <c r="E147" s="15">
        <v>444017</v>
      </c>
      <c r="G147" s="15">
        <v>42348</v>
      </c>
      <c r="H147" s="15">
        <v>903889</v>
      </c>
      <c r="J147" s="15">
        <v>3052835</v>
      </c>
      <c r="M147" s="15">
        <v>2568885</v>
      </c>
      <c r="O147" s="15">
        <v>13893984</v>
      </c>
      <c r="P147" s="15">
        <v>555553</v>
      </c>
      <c r="R147" s="15">
        <v>4870681</v>
      </c>
      <c r="T147" s="15">
        <v>9623820</v>
      </c>
      <c r="U147" s="17"/>
      <c r="V147" s="15">
        <v>144</v>
      </c>
      <c r="X147" s="15">
        <v>6008600</v>
      </c>
      <c r="Y147" s="15">
        <v>1084507</v>
      </c>
      <c r="AA147" s="15">
        <v>33988110</v>
      </c>
      <c r="AD147" s="15">
        <v>3962918</v>
      </c>
      <c r="AF147" s="2">
        <v>180</v>
      </c>
      <c r="AG147" s="15">
        <v>8206909</v>
      </c>
      <c r="AH147" s="15">
        <v>53940</v>
      </c>
      <c r="AI147" s="18">
        <v>356184</v>
      </c>
      <c r="AJ147" s="18">
        <f t="shared" si="2"/>
        <v>165780599</v>
      </c>
    </row>
    <row r="148" spans="1:36" s="16" customFormat="1" x14ac:dyDescent="0.15">
      <c r="A148" s="14">
        <v>41486</v>
      </c>
      <c r="B148" s="15">
        <v>101266115</v>
      </c>
      <c r="C148" s="15">
        <v>47688</v>
      </c>
      <c r="E148" s="15">
        <v>605626</v>
      </c>
      <c r="G148" s="15">
        <v>50129</v>
      </c>
      <c r="H148" s="15">
        <v>1160757</v>
      </c>
      <c r="J148" s="15">
        <v>3405890</v>
      </c>
      <c r="M148" s="15">
        <v>3142091</v>
      </c>
      <c r="O148" s="15">
        <v>18550756</v>
      </c>
      <c r="P148" s="15">
        <v>706610</v>
      </c>
      <c r="R148" s="15">
        <v>5830996</v>
      </c>
      <c r="T148" s="15">
        <v>11500680</v>
      </c>
      <c r="U148" s="17"/>
      <c r="V148" s="15">
        <v>336</v>
      </c>
      <c r="X148" s="15">
        <v>7181598</v>
      </c>
      <c r="Y148" s="15">
        <v>1320771</v>
      </c>
      <c r="AA148" s="15">
        <v>48398382</v>
      </c>
      <c r="AD148" s="15">
        <v>4899489</v>
      </c>
      <c r="AF148" s="2">
        <v>96</v>
      </c>
      <c r="AG148" s="15">
        <v>8759306</v>
      </c>
      <c r="AH148" s="15">
        <v>69126</v>
      </c>
      <c r="AI148" s="18">
        <v>401304</v>
      </c>
      <c r="AJ148" s="18">
        <f t="shared" si="2"/>
        <v>217297746</v>
      </c>
    </row>
    <row r="149" spans="1:36" s="16" customFormat="1" x14ac:dyDescent="0.15">
      <c r="A149" s="14">
        <v>41517</v>
      </c>
      <c r="B149" s="15">
        <v>90040251</v>
      </c>
      <c r="C149" s="15">
        <v>40567</v>
      </c>
      <c r="E149" s="15">
        <v>516358</v>
      </c>
      <c r="G149" s="15">
        <v>41934</v>
      </c>
      <c r="H149" s="15">
        <v>828041</v>
      </c>
      <c r="J149" s="15">
        <v>2765879</v>
      </c>
      <c r="M149" s="15">
        <v>2675138</v>
      </c>
      <c r="O149" s="15">
        <v>16255285</v>
      </c>
      <c r="P149" s="15">
        <v>629052</v>
      </c>
      <c r="R149" s="15">
        <v>4906600</v>
      </c>
      <c r="T149" s="15">
        <v>10059276</v>
      </c>
      <c r="U149" s="17"/>
      <c r="V149" s="15">
        <v>204</v>
      </c>
      <c r="X149" s="15">
        <v>6125641</v>
      </c>
      <c r="Y149" s="15">
        <v>1119539</v>
      </c>
      <c r="AA149" s="15">
        <v>44070765</v>
      </c>
      <c r="AD149" s="15">
        <v>4277855</v>
      </c>
      <c r="AF149" s="2">
        <v>84</v>
      </c>
      <c r="AG149" s="15">
        <v>6544022</v>
      </c>
      <c r="AH149" s="15">
        <v>68797</v>
      </c>
      <c r="AI149" s="18">
        <v>321036</v>
      </c>
      <c r="AJ149" s="18">
        <f t="shared" si="2"/>
        <v>191286324</v>
      </c>
    </row>
    <row r="150" spans="1:36" s="16" customFormat="1" x14ac:dyDescent="0.15">
      <c r="A150" s="14">
        <v>41547</v>
      </c>
      <c r="B150" s="15">
        <v>86144308</v>
      </c>
      <c r="C150" s="15">
        <v>38562</v>
      </c>
      <c r="E150" s="15">
        <v>548237</v>
      </c>
      <c r="G150" s="15">
        <v>44544</v>
      </c>
      <c r="H150" s="15">
        <v>886595</v>
      </c>
      <c r="J150" s="15">
        <v>2799788</v>
      </c>
      <c r="M150" s="15">
        <v>2598663</v>
      </c>
      <c r="O150" s="15">
        <v>15878034</v>
      </c>
      <c r="P150" s="15">
        <v>601069</v>
      </c>
      <c r="R150" s="15">
        <v>4751326</v>
      </c>
      <c r="T150" s="15">
        <v>9863880</v>
      </c>
      <c r="U150" s="17"/>
      <c r="V150" s="15">
        <v>144</v>
      </c>
      <c r="X150" s="15">
        <v>6122599</v>
      </c>
      <c r="Y150" s="15">
        <v>1060494</v>
      </c>
      <c r="AA150" s="15">
        <v>42145286</v>
      </c>
      <c r="AD150" s="15">
        <v>4057489</v>
      </c>
      <c r="AF150" s="2">
        <v>48</v>
      </c>
      <c r="AG150" s="15">
        <v>7167672</v>
      </c>
      <c r="AH150" s="15">
        <v>60379</v>
      </c>
      <c r="AI150" s="18">
        <v>301884</v>
      </c>
      <c r="AJ150" s="18">
        <f t="shared" si="2"/>
        <v>185071001</v>
      </c>
    </row>
    <row r="151" spans="1:36" s="16" customFormat="1" x14ac:dyDescent="0.15">
      <c r="A151" s="14">
        <v>41578</v>
      </c>
      <c r="B151" s="15">
        <v>84313662</v>
      </c>
      <c r="C151" s="15">
        <v>40697</v>
      </c>
      <c r="E151" s="15">
        <v>517952</v>
      </c>
      <c r="G151" s="15">
        <v>46638</v>
      </c>
      <c r="H151" s="15">
        <v>1112307</v>
      </c>
      <c r="J151" s="15">
        <v>3368250</v>
      </c>
      <c r="M151" s="15">
        <v>2746464</v>
      </c>
      <c r="O151" s="15">
        <v>15734348</v>
      </c>
      <c r="P151" s="15">
        <v>620846</v>
      </c>
      <c r="R151" s="15">
        <v>5120655</v>
      </c>
      <c r="T151" s="15">
        <v>10313352</v>
      </c>
      <c r="U151" s="17"/>
      <c r="V151" s="15">
        <v>492</v>
      </c>
      <c r="X151" s="15">
        <v>6464020</v>
      </c>
      <c r="Y151" s="15">
        <v>1077067</v>
      </c>
      <c r="AA151" s="15">
        <v>39509251</v>
      </c>
      <c r="AD151" s="15">
        <v>4164326</v>
      </c>
      <c r="AF151" s="2">
        <v>156</v>
      </c>
      <c r="AG151" s="15">
        <v>8661544</v>
      </c>
      <c r="AH151" s="15">
        <v>59700</v>
      </c>
      <c r="AI151" s="18">
        <v>314916</v>
      </c>
      <c r="AJ151" s="18">
        <f t="shared" si="2"/>
        <v>184186643</v>
      </c>
    </row>
    <row r="152" spans="1:36" s="16" customFormat="1" x14ac:dyDescent="0.15">
      <c r="A152" s="14">
        <v>41608</v>
      </c>
      <c r="B152" s="15">
        <v>58161767</v>
      </c>
      <c r="C152" s="15">
        <v>30144</v>
      </c>
      <c r="E152" s="15">
        <v>362204</v>
      </c>
      <c r="G152" s="15">
        <v>40540</v>
      </c>
      <c r="H152" s="15">
        <v>842894</v>
      </c>
      <c r="J152" s="15">
        <v>2652058</v>
      </c>
      <c r="M152" s="15">
        <v>2016223</v>
      </c>
      <c r="O152" s="15">
        <v>10716386</v>
      </c>
      <c r="P152" s="15">
        <v>459046</v>
      </c>
      <c r="R152" s="15">
        <v>3724972</v>
      </c>
      <c r="T152" s="15">
        <v>7912980</v>
      </c>
      <c r="U152" s="17"/>
      <c r="V152" s="15">
        <v>192</v>
      </c>
      <c r="X152" s="15">
        <v>4773093</v>
      </c>
      <c r="Y152" s="15">
        <v>788310</v>
      </c>
      <c r="AA152" s="15">
        <v>25741164</v>
      </c>
      <c r="AD152" s="15">
        <v>3004799</v>
      </c>
      <c r="AF152" s="2">
        <v>108</v>
      </c>
      <c r="AG152" s="15">
        <v>6470758</v>
      </c>
      <c r="AH152" s="15">
        <v>44476</v>
      </c>
      <c r="AI152" s="18">
        <v>208440</v>
      </c>
      <c r="AJ152" s="18">
        <f t="shared" si="2"/>
        <v>127950554</v>
      </c>
    </row>
    <row r="153" spans="1:36" s="16" customFormat="1" x14ac:dyDescent="0.15">
      <c r="A153" s="14">
        <v>41639</v>
      </c>
      <c r="B153" s="15">
        <v>52197987</v>
      </c>
      <c r="C153" s="15">
        <v>31214</v>
      </c>
      <c r="E153" s="15">
        <v>354512</v>
      </c>
      <c r="G153" s="15">
        <v>40479</v>
      </c>
      <c r="H153" s="15">
        <v>756293</v>
      </c>
      <c r="J153" s="15">
        <v>2615917</v>
      </c>
      <c r="M153" s="15">
        <v>1989378</v>
      </c>
      <c r="O153" s="15">
        <v>10323774</v>
      </c>
      <c r="P153" s="15">
        <v>448206</v>
      </c>
      <c r="R153" s="15">
        <v>3538269</v>
      </c>
      <c r="T153" s="15">
        <v>6443688</v>
      </c>
      <c r="U153" s="17"/>
      <c r="V153" s="15">
        <v>228</v>
      </c>
      <c r="X153" s="15">
        <v>4537897</v>
      </c>
      <c r="Y153" s="15">
        <v>752586</v>
      </c>
      <c r="AA153" s="15">
        <v>22333471</v>
      </c>
      <c r="AD153" s="15">
        <v>2835103</v>
      </c>
      <c r="AF153" s="2">
        <v>120</v>
      </c>
      <c r="AG153" s="15">
        <v>6293675</v>
      </c>
      <c r="AH153" s="15">
        <v>45114</v>
      </c>
      <c r="AI153" s="18">
        <v>191064</v>
      </c>
      <c r="AJ153" s="18">
        <f t="shared" si="2"/>
        <v>115728975</v>
      </c>
    </row>
    <row r="154" spans="1:36" x14ac:dyDescent="0.15">
      <c r="A154" s="14">
        <v>41670</v>
      </c>
      <c r="B154" s="15">
        <v>76174437</v>
      </c>
      <c r="C154" s="15">
        <v>38745</v>
      </c>
      <c r="D154" s="19">
        <v>582193</v>
      </c>
      <c r="E154" s="15">
        <v>438521</v>
      </c>
      <c r="F154" s="20">
        <f t="shared" ref="F154:F188" si="3">E154/D154</f>
        <v>0.75322272854534489</v>
      </c>
      <c r="G154" s="15">
        <v>46344</v>
      </c>
      <c r="H154" s="15">
        <v>744821</v>
      </c>
      <c r="I154" s="19">
        <v>5141374</v>
      </c>
      <c r="J154" s="15">
        <v>3355954</v>
      </c>
      <c r="K154" s="20">
        <f>J154/I154</f>
        <v>0.65273485258998865</v>
      </c>
      <c r="L154" s="19">
        <v>3110497</v>
      </c>
      <c r="M154" s="15">
        <v>2901434</v>
      </c>
      <c r="N154" s="20">
        <f>M154/L154</f>
        <v>0.93278791138522232</v>
      </c>
      <c r="O154" s="15">
        <v>14623986</v>
      </c>
      <c r="P154" s="15">
        <v>663580</v>
      </c>
      <c r="Q154" s="19">
        <v>5327060</v>
      </c>
      <c r="R154" s="15">
        <v>5081011</v>
      </c>
      <c r="S154" s="20">
        <f t="shared" ref="S154:S217" si="4">R154/Q154</f>
        <v>0.95381148325718124</v>
      </c>
      <c r="T154" s="15">
        <v>9247164</v>
      </c>
      <c r="U154" s="21">
        <v>993</v>
      </c>
      <c r="V154" s="15">
        <v>264</v>
      </c>
      <c r="W154" s="20">
        <f>V154/U154</f>
        <v>0.26586102719033233</v>
      </c>
      <c r="X154" s="15">
        <v>5973191</v>
      </c>
      <c r="Y154" s="15">
        <v>1183863</v>
      </c>
      <c r="Z154" s="19">
        <v>35631762</v>
      </c>
      <c r="AA154" s="15">
        <v>29924741</v>
      </c>
      <c r="AB154" s="20">
        <f>AA154/Z154</f>
        <v>0.83983332061995697</v>
      </c>
      <c r="AC154" s="19">
        <v>4990221</v>
      </c>
      <c r="AD154" s="15">
        <v>4360726</v>
      </c>
      <c r="AE154" s="20">
        <f>AD154/AC154</f>
        <v>0.87385428420905609</v>
      </c>
      <c r="AF154" s="2">
        <v>48</v>
      </c>
      <c r="AG154" s="15">
        <v>7729782</v>
      </c>
      <c r="AH154" s="15">
        <v>56621</v>
      </c>
      <c r="AI154" s="18">
        <v>327672</v>
      </c>
      <c r="AJ154" s="8">
        <f t="shared" ref="AJ154:AJ217" si="5">SUM(B154:C154,E154,G154,H154,J154,M154,O154:P154,R154,T154,V154,X154:Y154,AA154,AD154,AF154:AI154)</f>
        <v>162872905</v>
      </c>
    </row>
    <row r="155" spans="1:36" x14ac:dyDescent="0.15">
      <c r="A155" s="14">
        <v>41698</v>
      </c>
      <c r="B155" s="15">
        <v>55413465</v>
      </c>
      <c r="C155" s="15">
        <v>29520</v>
      </c>
      <c r="D155" s="19">
        <v>413714</v>
      </c>
      <c r="E155" s="15">
        <v>358296</v>
      </c>
      <c r="F155" s="20">
        <f t="shared" si="3"/>
        <v>0.86604755942511014</v>
      </c>
      <c r="G155" s="15">
        <v>36840</v>
      </c>
      <c r="H155" s="15">
        <v>727716</v>
      </c>
      <c r="I155" s="19">
        <v>4981504</v>
      </c>
      <c r="J155" s="15">
        <v>2633219</v>
      </c>
      <c r="K155" s="20">
        <f t="shared" ref="K155:K218" si="6">J155/I155</f>
        <v>0.52859919413895884</v>
      </c>
      <c r="L155" s="19">
        <v>3180883</v>
      </c>
      <c r="M155" s="15">
        <v>2077503</v>
      </c>
      <c r="N155" s="20">
        <f t="shared" ref="N155:N218" si="7">M155/L155</f>
        <v>0.65312147601782278</v>
      </c>
      <c r="O155" s="15">
        <v>10222327</v>
      </c>
      <c r="P155" s="15">
        <v>456147</v>
      </c>
      <c r="Q155" s="19">
        <v>5051184</v>
      </c>
      <c r="R155" s="15">
        <v>3788502</v>
      </c>
      <c r="S155" s="20">
        <f t="shared" si="4"/>
        <v>0.75002256896600872</v>
      </c>
      <c r="T155" s="15">
        <v>7238340</v>
      </c>
      <c r="U155" s="21">
        <v>718</v>
      </c>
      <c r="V155" s="15">
        <v>192</v>
      </c>
      <c r="W155" s="20">
        <f t="shared" ref="W155:W218" si="8">V155/U155</f>
        <v>0.26740947075208915</v>
      </c>
      <c r="X155" s="15">
        <v>4829887</v>
      </c>
      <c r="Y155" s="15">
        <v>867489</v>
      </c>
      <c r="Z155" s="19">
        <v>37047862</v>
      </c>
      <c r="AA155" s="15">
        <v>23305088</v>
      </c>
      <c r="AB155" s="20">
        <f t="shared" ref="AB155:AB218" si="9">AA155/Z155</f>
        <v>0.62905352001149217</v>
      </c>
      <c r="AC155" s="19">
        <v>4465679</v>
      </c>
      <c r="AD155" s="15">
        <v>3164166</v>
      </c>
      <c r="AE155" s="20">
        <f t="shared" ref="AE155:AE218" si="10">AD155/AC155</f>
        <v>0.70855204774010849</v>
      </c>
      <c r="AF155" s="2">
        <v>108</v>
      </c>
      <c r="AG155" s="15">
        <v>6547196</v>
      </c>
      <c r="AH155" s="15">
        <v>42792</v>
      </c>
      <c r="AI155" s="18">
        <v>215748</v>
      </c>
      <c r="AJ155" s="8">
        <f t="shared" si="5"/>
        <v>121954541</v>
      </c>
    </row>
    <row r="156" spans="1:36" x14ac:dyDescent="0.15">
      <c r="A156" s="14">
        <v>41729</v>
      </c>
      <c r="B156" s="15">
        <v>71215121</v>
      </c>
      <c r="C156" s="15">
        <v>36528</v>
      </c>
      <c r="D156" s="19">
        <v>485468</v>
      </c>
      <c r="E156" s="15">
        <v>465838</v>
      </c>
      <c r="F156" s="20">
        <f t="shared" si="3"/>
        <v>0.95956479108818704</v>
      </c>
      <c r="G156" s="15">
        <v>45492</v>
      </c>
      <c r="H156" s="15">
        <v>793162</v>
      </c>
      <c r="I156" s="19">
        <v>5220893</v>
      </c>
      <c r="J156" s="15">
        <v>3280725</v>
      </c>
      <c r="K156" s="20">
        <f t="shared" si="6"/>
        <v>0.6283838799224577</v>
      </c>
      <c r="L156" s="19">
        <v>3493484</v>
      </c>
      <c r="M156" s="15">
        <v>2693833</v>
      </c>
      <c r="N156" s="20">
        <f t="shared" si="7"/>
        <v>0.77110214330450633</v>
      </c>
      <c r="O156" s="15">
        <v>12829827</v>
      </c>
      <c r="P156" s="15">
        <v>572703</v>
      </c>
      <c r="Q156" s="19">
        <v>5584841</v>
      </c>
      <c r="R156" s="15">
        <v>4923341</v>
      </c>
      <c r="S156" s="20">
        <f t="shared" si="4"/>
        <v>0.88155437191497488</v>
      </c>
      <c r="T156" s="15">
        <v>9247164</v>
      </c>
      <c r="U156" s="21">
        <v>642</v>
      </c>
      <c r="V156" s="15">
        <v>144</v>
      </c>
      <c r="W156" s="20">
        <f t="shared" si="8"/>
        <v>0.22429906542056074</v>
      </c>
      <c r="X156" s="15">
        <v>6115691</v>
      </c>
      <c r="Y156" s="15">
        <v>1072177</v>
      </c>
      <c r="Z156" s="19">
        <v>46560853</v>
      </c>
      <c r="AA156" s="15">
        <v>30344139</v>
      </c>
      <c r="AB156" s="20">
        <f t="shared" si="9"/>
        <v>0.65170925884884456</v>
      </c>
      <c r="AC156" s="19">
        <v>5957471</v>
      </c>
      <c r="AD156" s="15">
        <v>3970489</v>
      </c>
      <c r="AE156" s="20">
        <f t="shared" si="10"/>
        <v>0.66647223293239699</v>
      </c>
      <c r="AF156" s="2">
        <v>132</v>
      </c>
      <c r="AG156" s="15">
        <v>8606856</v>
      </c>
      <c r="AH156" s="15">
        <v>56687</v>
      </c>
      <c r="AI156" s="18">
        <v>327672</v>
      </c>
      <c r="AJ156" s="8">
        <f t="shared" si="5"/>
        <v>156597721</v>
      </c>
    </row>
    <row r="157" spans="1:36" x14ac:dyDescent="0.15">
      <c r="A157" s="14">
        <v>41759</v>
      </c>
      <c r="B157" s="15">
        <v>83241874</v>
      </c>
      <c r="C157" s="15">
        <v>41172</v>
      </c>
      <c r="D157" s="19">
        <v>538531</v>
      </c>
      <c r="E157" s="15">
        <v>562928</v>
      </c>
      <c r="F157" s="20">
        <f t="shared" si="3"/>
        <v>1.0453028702154565</v>
      </c>
      <c r="G157" s="15">
        <v>48883</v>
      </c>
      <c r="H157" s="15">
        <v>997860</v>
      </c>
      <c r="I157" s="19">
        <v>5768710</v>
      </c>
      <c r="J157" s="15">
        <v>3555131</v>
      </c>
      <c r="K157" s="20">
        <f t="shared" si="6"/>
        <v>0.61627833605780147</v>
      </c>
      <c r="L157" s="19">
        <v>3163221</v>
      </c>
      <c r="M157" s="15">
        <v>3139149</v>
      </c>
      <c r="N157" s="20">
        <f t="shared" si="7"/>
        <v>0.99239003534688219</v>
      </c>
      <c r="O157" s="15">
        <v>15013509</v>
      </c>
      <c r="P157" s="15">
        <v>639208</v>
      </c>
      <c r="Q157" s="19">
        <v>5811983</v>
      </c>
      <c r="R157" s="15">
        <v>5812838</v>
      </c>
      <c r="S157" s="20">
        <f t="shared" si="4"/>
        <v>1.000147109859062</v>
      </c>
      <c r="T157" s="15">
        <v>9476160</v>
      </c>
      <c r="U157" s="21">
        <v>762</v>
      </c>
      <c r="V157" s="15">
        <v>144</v>
      </c>
      <c r="W157" s="20">
        <f t="shared" si="8"/>
        <v>0.1889763779527559</v>
      </c>
      <c r="X157" s="15">
        <v>7015769</v>
      </c>
      <c r="Y157" s="15">
        <v>1248511</v>
      </c>
      <c r="Z157" s="19">
        <v>46220023</v>
      </c>
      <c r="AA157" s="15">
        <v>36058310</v>
      </c>
      <c r="AB157" s="20">
        <f t="shared" si="9"/>
        <v>0.78014478703310031</v>
      </c>
      <c r="AC157" s="19">
        <v>5424685</v>
      </c>
      <c r="AD157" s="15">
        <v>4602106</v>
      </c>
      <c r="AE157" s="20">
        <f t="shared" si="10"/>
        <v>0.84836372987555964</v>
      </c>
      <c r="AF157" s="2">
        <v>60</v>
      </c>
      <c r="AG157" s="15">
        <v>9166923</v>
      </c>
      <c r="AH157" s="15">
        <v>55256</v>
      </c>
      <c r="AI157" s="18">
        <v>335508</v>
      </c>
      <c r="AJ157" s="8">
        <f t="shared" si="5"/>
        <v>181011299</v>
      </c>
    </row>
    <row r="158" spans="1:36" x14ac:dyDescent="0.15">
      <c r="A158" s="14">
        <v>41790</v>
      </c>
      <c r="B158" s="15">
        <v>94573374</v>
      </c>
      <c r="C158" s="15">
        <v>44760</v>
      </c>
      <c r="D158" s="19">
        <v>566638</v>
      </c>
      <c r="E158" s="15">
        <v>614465</v>
      </c>
      <c r="F158" s="20">
        <f t="shared" si="3"/>
        <v>1.0844048581281172</v>
      </c>
      <c r="G158" s="15">
        <v>52812</v>
      </c>
      <c r="H158" s="15">
        <v>1294905</v>
      </c>
      <c r="I158" s="19">
        <v>5522168</v>
      </c>
      <c r="J158" s="15">
        <v>3950331</v>
      </c>
      <c r="K158" s="20">
        <f t="shared" si="6"/>
        <v>0.71535871418616748</v>
      </c>
      <c r="L158" s="19">
        <v>3136304</v>
      </c>
      <c r="M158" s="15">
        <v>3357216</v>
      </c>
      <c r="N158" s="20">
        <f t="shared" si="7"/>
        <v>1.0704370494696942</v>
      </c>
      <c r="O158" s="15">
        <v>16924391</v>
      </c>
      <c r="P158" s="15">
        <v>695126</v>
      </c>
      <c r="Q158" s="19">
        <v>5553542</v>
      </c>
      <c r="R158" s="15">
        <v>6252047</v>
      </c>
      <c r="S158" s="20">
        <f t="shared" si="4"/>
        <v>1.1257764864297415</v>
      </c>
      <c r="T158" s="15">
        <v>9487332</v>
      </c>
      <c r="U158" s="21">
        <v>980</v>
      </c>
      <c r="V158" s="15">
        <v>300</v>
      </c>
      <c r="W158" s="20">
        <f t="shared" si="8"/>
        <v>0.30612244897959184</v>
      </c>
      <c r="X158" s="15">
        <v>7789054</v>
      </c>
      <c r="Y158" s="15">
        <v>1308189</v>
      </c>
      <c r="Z158" s="19">
        <v>53003231</v>
      </c>
      <c r="AA158" s="15">
        <v>41818494</v>
      </c>
      <c r="AB158" s="20">
        <f t="shared" si="9"/>
        <v>0.78898009066654828</v>
      </c>
      <c r="AC158" s="19">
        <v>5517618</v>
      </c>
      <c r="AD158" s="15">
        <v>5097198</v>
      </c>
      <c r="AE158" s="20">
        <f t="shared" si="10"/>
        <v>0.92380407632423989</v>
      </c>
      <c r="AF158" s="2">
        <v>132</v>
      </c>
      <c r="AG158" s="15">
        <v>10143846</v>
      </c>
      <c r="AH158" s="15">
        <v>65441</v>
      </c>
      <c r="AI158" s="18">
        <v>381984</v>
      </c>
      <c r="AJ158" s="8">
        <f t="shared" si="5"/>
        <v>203851397</v>
      </c>
    </row>
    <row r="159" spans="1:36" x14ac:dyDescent="0.15">
      <c r="A159" s="14">
        <v>41820</v>
      </c>
      <c r="B159" s="15">
        <v>83492555</v>
      </c>
      <c r="C159" s="15">
        <v>39480</v>
      </c>
      <c r="D159" s="19">
        <v>567335</v>
      </c>
      <c r="E159" s="15">
        <v>533763</v>
      </c>
      <c r="F159" s="20">
        <f t="shared" si="3"/>
        <v>0.94082508570773882</v>
      </c>
      <c r="G159" s="15">
        <v>45582</v>
      </c>
      <c r="H159" s="15">
        <v>1222846</v>
      </c>
      <c r="I159" s="19">
        <v>5386637</v>
      </c>
      <c r="J159" s="15">
        <v>3393114</v>
      </c>
      <c r="K159" s="20">
        <f t="shared" si="6"/>
        <v>0.62991324642815172</v>
      </c>
      <c r="L159" s="19">
        <v>3312532</v>
      </c>
      <c r="M159" s="15">
        <v>2830662</v>
      </c>
      <c r="N159" s="20">
        <f t="shared" si="7"/>
        <v>0.85453121660409626</v>
      </c>
      <c r="O159" s="15">
        <v>15479218</v>
      </c>
      <c r="P159" s="15">
        <v>585912</v>
      </c>
      <c r="Q159" s="19">
        <v>5460590</v>
      </c>
      <c r="R159" s="15">
        <v>5260015</v>
      </c>
      <c r="S159" s="20">
        <f t="shared" si="4"/>
        <v>0.96326862115632195</v>
      </c>
      <c r="T159" s="15">
        <v>8997576</v>
      </c>
      <c r="U159" s="21">
        <v>904</v>
      </c>
      <c r="V159" s="15">
        <v>216</v>
      </c>
      <c r="W159" s="20">
        <f t="shared" si="8"/>
        <v>0.23893805309734514</v>
      </c>
      <c r="X159" s="15">
        <v>6690295</v>
      </c>
      <c r="Y159" s="15">
        <v>1083051</v>
      </c>
      <c r="Z159" s="19">
        <v>59506296</v>
      </c>
      <c r="AA159" s="15">
        <v>37899833</v>
      </c>
      <c r="AB159" s="20">
        <f t="shared" si="9"/>
        <v>0.63690458905390446</v>
      </c>
      <c r="AC159" s="19">
        <v>6417111</v>
      </c>
      <c r="AD159" s="15">
        <v>4357092</v>
      </c>
      <c r="AE159" s="20">
        <f t="shared" si="10"/>
        <v>0.67898030749351224</v>
      </c>
      <c r="AF159" s="2">
        <v>108</v>
      </c>
      <c r="AG159" s="15">
        <v>8985283</v>
      </c>
      <c r="AH159" s="15">
        <v>64344</v>
      </c>
      <c r="AI159" s="18">
        <v>320052</v>
      </c>
      <c r="AJ159" s="8">
        <f t="shared" si="5"/>
        <v>181280997</v>
      </c>
    </row>
    <row r="160" spans="1:36" x14ac:dyDescent="0.15">
      <c r="A160" s="14">
        <v>41851</v>
      </c>
      <c r="B160" s="15">
        <v>102739915</v>
      </c>
      <c r="C160" s="15">
        <v>45660</v>
      </c>
      <c r="D160" s="19">
        <v>454637</v>
      </c>
      <c r="E160" s="15">
        <v>622313</v>
      </c>
      <c r="F160" s="20">
        <f t="shared" si="3"/>
        <v>1.3688129210776949</v>
      </c>
      <c r="G160" s="15">
        <v>47112</v>
      </c>
      <c r="H160" s="15">
        <v>1214801</v>
      </c>
      <c r="I160" s="19">
        <v>4959455</v>
      </c>
      <c r="J160" s="15">
        <v>3387264</v>
      </c>
      <c r="K160" s="20">
        <f t="shared" si="6"/>
        <v>0.68299117544165644</v>
      </c>
      <c r="L160" s="19">
        <v>3136404</v>
      </c>
      <c r="M160" s="15">
        <v>3089475</v>
      </c>
      <c r="N160" s="20">
        <f t="shared" si="7"/>
        <v>0.98503732299793012</v>
      </c>
      <c r="O160" s="15">
        <v>18764176</v>
      </c>
      <c r="P160" s="15">
        <v>681778</v>
      </c>
      <c r="Q160" s="19">
        <v>5245318</v>
      </c>
      <c r="R160" s="15">
        <v>5633045</v>
      </c>
      <c r="S160" s="20">
        <f t="shared" si="4"/>
        <v>1.0739186832905079</v>
      </c>
      <c r="T160" s="15">
        <v>10158384</v>
      </c>
      <c r="U160" s="21">
        <v>1242</v>
      </c>
      <c r="V160" s="15">
        <v>362</v>
      </c>
      <c r="W160" s="20">
        <f t="shared" si="8"/>
        <v>0.29146537842190018</v>
      </c>
      <c r="X160" s="15">
        <v>7389802</v>
      </c>
      <c r="Y160" s="15">
        <v>1201095</v>
      </c>
      <c r="Z160" s="19">
        <v>78666191</v>
      </c>
      <c r="AA160" s="15">
        <v>48769883</v>
      </c>
      <c r="AB160" s="20">
        <f t="shared" si="9"/>
        <v>0.61995988848627492</v>
      </c>
      <c r="AC160" s="19">
        <v>6776565</v>
      </c>
      <c r="AD160" s="15">
        <v>4916927</v>
      </c>
      <c r="AE160" s="20">
        <f t="shared" si="10"/>
        <v>0.72557807679849595</v>
      </c>
      <c r="AF160" s="2">
        <v>72</v>
      </c>
      <c r="AG160" s="15">
        <v>8826739</v>
      </c>
      <c r="AH160" s="15">
        <v>76728</v>
      </c>
      <c r="AI160" s="18">
        <v>403260</v>
      </c>
      <c r="AJ160" s="8">
        <f t="shared" si="5"/>
        <v>217968791</v>
      </c>
    </row>
    <row r="161" spans="1:36" x14ac:dyDescent="0.15">
      <c r="A161" s="14">
        <v>41882</v>
      </c>
      <c r="B161" s="15">
        <v>88867911</v>
      </c>
      <c r="C161" s="15">
        <v>39696</v>
      </c>
      <c r="D161" s="19">
        <v>518324</v>
      </c>
      <c r="E161" s="15">
        <v>531292</v>
      </c>
      <c r="F161" s="20">
        <f t="shared" si="3"/>
        <v>1.0250191000223798</v>
      </c>
      <c r="G161" s="15">
        <v>39663</v>
      </c>
      <c r="H161" s="15">
        <v>796319</v>
      </c>
      <c r="I161" s="19">
        <v>4700228</v>
      </c>
      <c r="J161" s="15">
        <v>2682310</v>
      </c>
      <c r="K161" s="20">
        <f t="shared" si="6"/>
        <v>0.57067657143440698</v>
      </c>
      <c r="L161" s="19">
        <v>2804409</v>
      </c>
      <c r="M161" s="15">
        <v>2534710</v>
      </c>
      <c r="N161" s="20">
        <f t="shared" si="7"/>
        <v>0.90383036140591477</v>
      </c>
      <c r="O161" s="15">
        <v>16229491</v>
      </c>
      <c r="P161" s="15">
        <v>583826</v>
      </c>
      <c r="Q161" s="19">
        <v>5314410</v>
      </c>
      <c r="R161" s="15">
        <v>4635938</v>
      </c>
      <c r="S161" s="20">
        <f t="shared" si="4"/>
        <v>0.87233352338265202</v>
      </c>
      <c r="T161" s="15">
        <v>8858316</v>
      </c>
      <c r="U161" s="21">
        <v>904</v>
      </c>
      <c r="V161" s="15">
        <v>156</v>
      </c>
      <c r="W161" s="20">
        <f t="shared" si="8"/>
        <v>0.17256637168141592</v>
      </c>
      <c r="X161" s="15">
        <v>6252734</v>
      </c>
      <c r="Y161" s="15">
        <v>1000172</v>
      </c>
      <c r="Z161" s="19">
        <v>56635403</v>
      </c>
      <c r="AA161" s="15">
        <v>44743611</v>
      </c>
      <c r="AB161" s="20">
        <f t="shared" si="9"/>
        <v>0.79002900358985706</v>
      </c>
      <c r="AC161" s="19">
        <v>5004237</v>
      </c>
      <c r="AD161" s="15">
        <v>4162285</v>
      </c>
      <c r="AE161" s="20">
        <f t="shared" si="10"/>
        <v>0.83175217320842321</v>
      </c>
      <c r="AF161" s="2">
        <v>132</v>
      </c>
      <c r="AG161" s="15">
        <v>6432990</v>
      </c>
      <c r="AH161" s="15">
        <v>67650</v>
      </c>
      <c r="AI161" s="18">
        <v>306948</v>
      </c>
      <c r="AJ161" s="8">
        <f t="shared" si="5"/>
        <v>188766150</v>
      </c>
    </row>
    <row r="162" spans="1:36" x14ac:dyDescent="0.15">
      <c r="A162" s="14">
        <v>41912</v>
      </c>
      <c r="B162" s="15">
        <v>89107028</v>
      </c>
      <c r="C162" s="15">
        <v>40657</v>
      </c>
      <c r="D162" s="19">
        <v>423146</v>
      </c>
      <c r="E162" s="15">
        <v>522301</v>
      </c>
      <c r="F162" s="20">
        <f t="shared" si="3"/>
        <v>1.2343281042477066</v>
      </c>
      <c r="G162" s="15">
        <v>42252</v>
      </c>
      <c r="H162" s="15">
        <v>862508</v>
      </c>
      <c r="I162" s="19">
        <v>5259322</v>
      </c>
      <c r="J162" s="15">
        <v>2939446</v>
      </c>
      <c r="K162" s="20">
        <f t="shared" si="6"/>
        <v>0.55890207901322642</v>
      </c>
      <c r="L162" s="19">
        <v>3034010</v>
      </c>
      <c r="M162" s="15">
        <v>2644418</v>
      </c>
      <c r="N162" s="20">
        <f t="shared" si="7"/>
        <v>0.871591721846665</v>
      </c>
      <c r="O162" s="15">
        <v>16835525</v>
      </c>
      <c r="P162" s="15">
        <v>619115</v>
      </c>
      <c r="Q162" s="19">
        <v>5672256</v>
      </c>
      <c r="R162" s="15">
        <v>5015265</v>
      </c>
      <c r="S162" s="20">
        <f t="shared" si="4"/>
        <v>0.88417465643299598</v>
      </c>
      <c r="T162" s="15">
        <v>8504160</v>
      </c>
      <c r="U162" s="21">
        <v>803</v>
      </c>
      <c r="V162" s="15">
        <v>880</v>
      </c>
      <c r="W162" s="20">
        <f t="shared" si="8"/>
        <v>1.095890410958904</v>
      </c>
      <c r="X162" s="15">
        <v>6778985</v>
      </c>
      <c r="Y162" s="15">
        <v>1024036</v>
      </c>
      <c r="Z162" s="19">
        <v>46714785</v>
      </c>
      <c r="AA162" s="15">
        <v>43707797</v>
      </c>
      <c r="AB162" s="20">
        <f t="shared" si="9"/>
        <v>0.9356309142812067</v>
      </c>
      <c r="AC162" s="19">
        <v>5940613</v>
      </c>
      <c r="AD162" s="15">
        <v>4288576</v>
      </c>
      <c r="AE162" s="20">
        <f t="shared" si="10"/>
        <v>0.72190799165001995</v>
      </c>
      <c r="AF162" s="2">
        <v>134</v>
      </c>
      <c r="AG162" s="15">
        <v>7458498</v>
      </c>
      <c r="AH162" s="15">
        <v>62223</v>
      </c>
      <c r="AI162" s="18">
        <v>303516</v>
      </c>
      <c r="AJ162" s="8">
        <f t="shared" si="5"/>
        <v>190757320</v>
      </c>
    </row>
    <row r="163" spans="1:36" x14ac:dyDescent="0.15">
      <c r="A163" s="14">
        <v>41943</v>
      </c>
      <c r="B163" s="15">
        <v>85112976</v>
      </c>
      <c r="C163" s="15">
        <v>40562</v>
      </c>
      <c r="D163" s="19">
        <v>565416</v>
      </c>
      <c r="E163" s="15">
        <v>507878</v>
      </c>
      <c r="F163" s="20">
        <f t="shared" si="3"/>
        <v>0.89823775768637604</v>
      </c>
      <c r="G163" s="15">
        <v>48675</v>
      </c>
      <c r="H163" s="15">
        <v>1249077</v>
      </c>
      <c r="I163" s="19">
        <v>6388629</v>
      </c>
      <c r="J163" s="15">
        <v>3363034</v>
      </c>
      <c r="K163" s="20">
        <f t="shared" si="6"/>
        <v>0.52640934385139593</v>
      </c>
      <c r="L163" s="19">
        <v>3298690</v>
      </c>
      <c r="M163" s="15">
        <v>2655904</v>
      </c>
      <c r="N163" s="20">
        <f t="shared" si="7"/>
        <v>0.80513900972810415</v>
      </c>
      <c r="O163" s="15">
        <v>16054849</v>
      </c>
      <c r="P163" s="15">
        <v>637252</v>
      </c>
      <c r="Q163" s="19">
        <v>6315827</v>
      </c>
      <c r="R163" s="15">
        <v>5111996</v>
      </c>
      <c r="S163" s="20">
        <f t="shared" si="4"/>
        <v>0.80939455751400413</v>
      </c>
      <c r="T163" s="15">
        <v>9500532</v>
      </c>
      <c r="U163" s="21">
        <v>1160</v>
      </c>
      <c r="V163" s="15">
        <v>148</v>
      </c>
      <c r="W163" s="20">
        <f t="shared" si="8"/>
        <v>0.12758620689655173</v>
      </c>
      <c r="X163" s="15">
        <v>6980889</v>
      </c>
      <c r="Y163" s="15">
        <v>1017057</v>
      </c>
      <c r="Z163" s="19">
        <v>44336522</v>
      </c>
      <c r="AA163" s="15">
        <v>40610742</v>
      </c>
      <c r="AB163" s="20">
        <f t="shared" si="9"/>
        <v>0.91596589376135551</v>
      </c>
      <c r="AC163" s="19">
        <v>5790052</v>
      </c>
      <c r="AD163" s="15">
        <v>4271713</v>
      </c>
      <c r="AE163" s="20">
        <f t="shared" si="10"/>
        <v>0.73776764008337059</v>
      </c>
      <c r="AF163" s="2">
        <v>72</v>
      </c>
      <c r="AG163" s="15">
        <v>8617946</v>
      </c>
      <c r="AH163" s="15">
        <v>62993</v>
      </c>
      <c r="AI163" s="18">
        <v>354348</v>
      </c>
      <c r="AJ163" s="8">
        <f t="shared" si="5"/>
        <v>186198643</v>
      </c>
    </row>
    <row r="164" spans="1:36" x14ac:dyDescent="0.15">
      <c r="A164" s="14">
        <v>41973</v>
      </c>
      <c r="B164" s="15">
        <v>59628200</v>
      </c>
      <c r="C164" s="15">
        <v>34188</v>
      </c>
      <c r="D164" s="19">
        <v>603787</v>
      </c>
      <c r="E164" s="15">
        <v>379333</v>
      </c>
      <c r="F164" s="20">
        <f t="shared" si="3"/>
        <v>0.62825632217984162</v>
      </c>
      <c r="G164" s="15">
        <v>39360</v>
      </c>
      <c r="H164" s="15">
        <v>900177</v>
      </c>
      <c r="I164" s="19">
        <v>5634005</v>
      </c>
      <c r="J164" s="15">
        <v>2643414</v>
      </c>
      <c r="K164" s="20">
        <f t="shared" si="6"/>
        <v>0.46918914697448794</v>
      </c>
      <c r="L164" s="19">
        <v>3428647</v>
      </c>
      <c r="M164" s="15">
        <v>1997818</v>
      </c>
      <c r="N164" s="20">
        <f t="shared" si="7"/>
        <v>0.58268407333855021</v>
      </c>
      <c r="O164" s="15">
        <v>11428401</v>
      </c>
      <c r="P164" s="15">
        <v>470458</v>
      </c>
      <c r="Q164" s="19">
        <v>5585245</v>
      </c>
      <c r="R164" s="15">
        <v>3821148</v>
      </c>
      <c r="S164" s="20">
        <f t="shared" si="4"/>
        <v>0.6841504714654415</v>
      </c>
      <c r="T164" s="15">
        <v>6617400</v>
      </c>
      <c r="U164" s="21">
        <v>880</v>
      </c>
      <c r="V164" s="15">
        <v>494</v>
      </c>
      <c r="W164" s="20">
        <f t="shared" si="8"/>
        <v>0.5613636363636364</v>
      </c>
      <c r="X164" s="15">
        <v>5259617</v>
      </c>
      <c r="Y164" s="15">
        <v>762436</v>
      </c>
      <c r="Z164" s="19">
        <v>36726163</v>
      </c>
      <c r="AA164" s="15">
        <v>27237737</v>
      </c>
      <c r="AB164" s="20">
        <f t="shared" si="9"/>
        <v>0.74164396100948526</v>
      </c>
      <c r="AC164" s="19">
        <v>5572894</v>
      </c>
      <c r="AD164" s="15">
        <v>3204923</v>
      </c>
      <c r="AE164" s="20">
        <f t="shared" si="10"/>
        <v>0.57509132597892587</v>
      </c>
      <c r="AF164" s="2">
        <v>72</v>
      </c>
      <c r="AG164" s="15">
        <v>6456775</v>
      </c>
      <c r="AH164" s="15">
        <v>47086</v>
      </c>
      <c r="AI164" s="18">
        <v>203724</v>
      </c>
      <c r="AJ164" s="8">
        <f t="shared" si="5"/>
        <v>131132761</v>
      </c>
    </row>
    <row r="165" spans="1:36" x14ac:dyDescent="0.15">
      <c r="A165" s="14">
        <v>42004</v>
      </c>
      <c r="B165" s="15">
        <v>61841536</v>
      </c>
      <c r="C165" s="15">
        <v>33120</v>
      </c>
      <c r="D165" s="19">
        <v>398185</v>
      </c>
      <c r="E165" s="15">
        <v>358437</v>
      </c>
      <c r="F165" s="20">
        <f t="shared" si="3"/>
        <v>0.90017705337971043</v>
      </c>
      <c r="G165" s="15">
        <v>38844</v>
      </c>
      <c r="H165" s="15">
        <v>996735</v>
      </c>
      <c r="I165" s="19">
        <v>6710382</v>
      </c>
      <c r="J165" s="15">
        <v>2934822</v>
      </c>
      <c r="K165" s="20">
        <f t="shared" si="6"/>
        <v>0.43735542924381948</v>
      </c>
      <c r="L165" s="19">
        <v>4035590</v>
      </c>
      <c r="M165" s="15">
        <v>2238857</v>
      </c>
      <c r="N165" s="20">
        <f t="shared" si="7"/>
        <v>0.55477811175069813</v>
      </c>
      <c r="O165" s="15">
        <v>12282230</v>
      </c>
      <c r="P165" s="15">
        <v>520027</v>
      </c>
      <c r="Q165" s="19">
        <v>6330430</v>
      </c>
      <c r="R165" s="15">
        <v>4130142</v>
      </c>
      <c r="S165" s="20">
        <f t="shared" si="4"/>
        <v>0.65242677037736774</v>
      </c>
      <c r="T165" s="15">
        <v>7304184</v>
      </c>
      <c r="U165" s="21">
        <v>1855</v>
      </c>
      <c r="V165" s="15">
        <v>516</v>
      </c>
      <c r="W165" s="20">
        <f t="shared" si="8"/>
        <v>0.27816711590296495</v>
      </c>
      <c r="X165" s="15">
        <v>5656831</v>
      </c>
      <c r="Y165" s="15">
        <v>819202</v>
      </c>
      <c r="Z165" s="19">
        <v>40772304</v>
      </c>
      <c r="AA165" s="15">
        <v>27510577</v>
      </c>
      <c r="AB165" s="20">
        <f t="shared" si="9"/>
        <v>0.67473687530633542</v>
      </c>
      <c r="AC165" s="19">
        <v>7661068</v>
      </c>
      <c r="AD165" s="15">
        <v>3414779</v>
      </c>
      <c r="AE165" s="20">
        <f t="shared" si="10"/>
        <v>0.4457314567629474</v>
      </c>
      <c r="AF165" s="2">
        <v>28</v>
      </c>
      <c r="AG165" s="15">
        <v>7140375</v>
      </c>
      <c r="AH165" s="15">
        <v>48201</v>
      </c>
      <c r="AI165" s="18">
        <v>261708</v>
      </c>
      <c r="AJ165" s="8">
        <f t="shared" si="5"/>
        <v>137531151</v>
      </c>
    </row>
    <row r="166" spans="1:36" x14ac:dyDescent="0.15">
      <c r="A166" s="14">
        <v>42035</v>
      </c>
      <c r="B166" s="15">
        <v>71770888</v>
      </c>
      <c r="C166" s="15">
        <v>39121</v>
      </c>
      <c r="D166" s="19">
        <v>536278</v>
      </c>
      <c r="E166" s="15">
        <v>367956</v>
      </c>
      <c r="F166" s="20">
        <f t="shared" si="3"/>
        <v>0.68612920910423325</v>
      </c>
      <c r="G166" s="15">
        <v>40056</v>
      </c>
      <c r="H166" s="15">
        <v>774844</v>
      </c>
      <c r="I166" s="19">
        <v>4915141</v>
      </c>
      <c r="J166" s="15">
        <v>3144127</v>
      </c>
      <c r="K166" s="20">
        <f t="shared" si="6"/>
        <v>0.63968195419012397</v>
      </c>
      <c r="L166" s="19">
        <v>2993415</v>
      </c>
      <c r="M166" s="15">
        <v>2599844</v>
      </c>
      <c r="N166" s="20">
        <f t="shared" si="7"/>
        <v>0.86852107041623028</v>
      </c>
      <c r="O166" s="15">
        <v>14207539</v>
      </c>
      <c r="P166" s="15">
        <v>618415</v>
      </c>
      <c r="Q166" s="19">
        <v>5404469</v>
      </c>
      <c r="R166" s="15">
        <v>4711826</v>
      </c>
      <c r="S166" s="20">
        <f t="shared" si="4"/>
        <v>0.87183884300196746</v>
      </c>
      <c r="T166" s="15">
        <v>7444872</v>
      </c>
      <c r="U166" s="21">
        <v>551</v>
      </c>
      <c r="V166" s="15">
        <v>301</v>
      </c>
      <c r="W166" s="20">
        <f t="shared" si="8"/>
        <v>0.54627949183303082</v>
      </c>
      <c r="X166" s="15">
        <v>5969747</v>
      </c>
      <c r="Y166" s="15">
        <v>1029100</v>
      </c>
      <c r="Z166" s="19">
        <v>38255123</v>
      </c>
      <c r="AA166" s="15">
        <v>29264175</v>
      </c>
      <c r="AB166" s="20">
        <f t="shared" si="9"/>
        <v>0.76497401406865162</v>
      </c>
      <c r="AC166" s="19">
        <v>4835907</v>
      </c>
      <c r="AD166" s="15">
        <v>4164695</v>
      </c>
      <c r="AE166" s="20">
        <f t="shared" si="10"/>
        <v>0.86120245902164783</v>
      </c>
      <c r="AF166" s="2">
        <v>132</v>
      </c>
      <c r="AG166" s="15">
        <v>7097295</v>
      </c>
      <c r="AH166" s="15">
        <v>48471</v>
      </c>
      <c r="AI166" s="18">
        <v>305520</v>
      </c>
      <c r="AJ166" s="8">
        <f t="shared" si="5"/>
        <v>153598924</v>
      </c>
    </row>
    <row r="167" spans="1:36" x14ac:dyDescent="0.15">
      <c r="A167" s="14">
        <v>42063</v>
      </c>
      <c r="B167" s="15">
        <v>57518003</v>
      </c>
      <c r="C167" s="15">
        <v>32964</v>
      </c>
      <c r="D167" s="19">
        <v>473143</v>
      </c>
      <c r="E167" s="15">
        <v>376231</v>
      </c>
      <c r="F167" s="20">
        <f t="shared" si="3"/>
        <v>0.79517397488708486</v>
      </c>
      <c r="G167" s="15">
        <v>42772</v>
      </c>
      <c r="H167" s="15">
        <v>822484</v>
      </c>
      <c r="I167" s="19">
        <v>4868411</v>
      </c>
      <c r="J167" s="15">
        <v>2692416</v>
      </c>
      <c r="K167" s="20">
        <f t="shared" si="6"/>
        <v>0.55303794194861522</v>
      </c>
      <c r="L167" s="19">
        <v>2838954</v>
      </c>
      <c r="M167" s="15">
        <v>2135333</v>
      </c>
      <c r="N167" s="20">
        <f t="shared" si="7"/>
        <v>0.75215484294567647</v>
      </c>
      <c r="O167" s="15">
        <v>11141967</v>
      </c>
      <c r="P167" s="15">
        <v>484687</v>
      </c>
      <c r="Q167" s="19">
        <v>5285903</v>
      </c>
      <c r="R167" s="15">
        <v>3969840</v>
      </c>
      <c r="S167" s="20">
        <f t="shared" si="4"/>
        <v>0.75102399722431534</v>
      </c>
      <c r="T167" s="15">
        <v>6366972</v>
      </c>
      <c r="U167" s="21">
        <v>562</v>
      </c>
      <c r="V167" s="15">
        <v>385</v>
      </c>
      <c r="W167" s="20">
        <f t="shared" si="8"/>
        <v>0.68505338078291811</v>
      </c>
      <c r="X167" s="15">
        <v>5305402</v>
      </c>
      <c r="Y167" s="15">
        <v>823403</v>
      </c>
      <c r="Z167" s="19">
        <v>38145826</v>
      </c>
      <c r="AA167" s="15">
        <v>25431972</v>
      </c>
      <c r="AB167" s="20">
        <f t="shared" si="9"/>
        <v>0.6667039271872105</v>
      </c>
      <c r="AC167" s="19">
        <v>5003384</v>
      </c>
      <c r="AD167" s="15">
        <v>3385654</v>
      </c>
      <c r="AE167" s="20">
        <f t="shared" si="10"/>
        <v>0.67667282783012461</v>
      </c>
      <c r="AG167" s="15">
        <v>6655254</v>
      </c>
      <c r="AH167" s="15">
        <v>45828</v>
      </c>
      <c r="AI167" s="18">
        <v>231084</v>
      </c>
      <c r="AJ167" s="8">
        <f t="shared" si="5"/>
        <v>127462651</v>
      </c>
    </row>
    <row r="168" spans="1:36" x14ac:dyDescent="0.15">
      <c r="A168" s="14">
        <v>42094</v>
      </c>
      <c r="B168" s="15">
        <v>78335425</v>
      </c>
      <c r="C168" s="15">
        <v>38652</v>
      </c>
      <c r="D168" s="19">
        <v>413902</v>
      </c>
      <c r="E168" s="15">
        <v>489431</v>
      </c>
      <c r="F168" s="20">
        <f t="shared" si="3"/>
        <v>1.1824803939096695</v>
      </c>
      <c r="G168" s="15">
        <v>39336</v>
      </c>
      <c r="H168" s="15">
        <v>815589</v>
      </c>
      <c r="I168" s="19">
        <v>5386544</v>
      </c>
      <c r="J168" s="15">
        <v>3537475</v>
      </c>
      <c r="K168" s="20">
        <f t="shared" si="6"/>
        <v>0.65672442293240341</v>
      </c>
      <c r="L168" s="19">
        <v>3257460</v>
      </c>
      <c r="M168" s="15">
        <v>2853340</v>
      </c>
      <c r="N168" s="20">
        <f t="shared" si="7"/>
        <v>0.87594014968717959</v>
      </c>
      <c r="O168" s="15">
        <v>14598872</v>
      </c>
      <c r="P168" s="15">
        <v>630854</v>
      </c>
      <c r="Q168" s="19">
        <v>5511129</v>
      </c>
      <c r="R168" s="15">
        <v>5446831</v>
      </c>
      <c r="S168" s="20">
        <f t="shared" si="4"/>
        <v>0.98833306206405258</v>
      </c>
      <c r="T168" s="15">
        <v>7713588</v>
      </c>
      <c r="U168" s="21">
        <v>780</v>
      </c>
      <c r="V168" s="15">
        <v>382</v>
      </c>
      <c r="W168" s="20">
        <f t="shared" si="8"/>
        <v>0.48974358974358972</v>
      </c>
      <c r="X168" s="15">
        <v>7269214</v>
      </c>
      <c r="Y168" s="15">
        <v>1089269</v>
      </c>
      <c r="Z168" s="19">
        <v>47605515</v>
      </c>
      <c r="AA168" s="15">
        <v>35245366</v>
      </c>
      <c r="AB168" s="20">
        <f t="shared" si="9"/>
        <v>0.74036308608361867</v>
      </c>
      <c r="AC168" s="19">
        <v>6271565</v>
      </c>
      <c r="AD168" s="15">
        <v>4509571</v>
      </c>
      <c r="AE168" s="20">
        <f t="shared" si="10"/>
        <v>0.71905034867692519</v>
      </c>
      <c r="AF168" s="2">
        <v>128</v>
      </c>
      <c r="AG168" s="15">
        <v>9428890</v>
      </c>
      <c r="AH168" s="15">
        <v>57269</v>
      </c>
      <c r="AI168" s="18">
        <v>284316</v>
      </c>
      <c r="AJ168" s="8">
        <f t="shared" si="5"/>
        <v>172383798</v>
      </c>
    </row>
    <row r="169" spans="1:36" x14ac:dyDescent="0.15">
      <c r="A169" s="14">
        <v>42124</v>
      </c>
      <c r="B169" s="15">
        <v>88346581</v>
      </c>
      <c r="C169" s="15">
        <v>43800</v>
      </c>
      <c r="D169" s="19">
        <v>344864</v>
      </c>
      <c r="E169" s="15">
        <v>545735</v>
      </c>
      <c r="F169" s="20">
        <f t="shared" si="3"/>
        <v>1.5824643917602301</v>
      </c>
      <c r="G169" s="15">
        <v>46793</v>
      </c>
      <c r="H169" s="15">
        <v>733377</v>
      </c>
      <c r="I169" s="19">
        <v>5967060</v>
      </c>
      <c r="J169" s="15">
        <v>3751042</v>
      </c>
      <c r="K169" s="20">
        <f t="shared" si="6"/>
        <v>0.62862481691151084</v>
      </c>
      <c r="L169" s="19">
        <v>3290684</v>
      </c>
      <c r="M169" s="15">
        <v>3135078</v>
      </c>
      <c r="N169" s="20">
        <f t="shared" si="7"/>
        <v>0.95271317452541782</v>
      </c>
      <c r="O169" s="15">
        <v>16335455</v>
      </c>
      <c r="P169" s="15">
        <v>672923</v>
      </c>
      <c r="Q169" s="19">
        <v>5920207</v>
      </c>
      <c r="R169" s="15">
        <v>6145619</v>
      </c>
      <c r="S169" s="20">
        <f t="shared" si="4"/>
        <v>1.0380750200119693</v>
      </c>
      <c r="T169" s="15">
        <v>8274612</v>
      </c>
      <c r="U169" s="21">
        <v>578</v>
      </c>
      <c r="V169" s="15">
        <v>411</v>
      </c>
      <c r="W169" s="20">
        <f t="shared" si="8"/>
        <v>0.71107266435986161</v>
      </c>
      <c r="X169" s="15">
        <v>7852082</v>
      </c>
      <c r="Y169" s="15">
        <v>1204520</v>
      </c>
      <c r="Z169" s="19">
        <v>45052301</v>
      </c>
      <c r="AA169" s="15">
        <v>39772245</v>
      </c>
      <c r="AB169" s="20">
        <f t="shared" si="9"/>
        <v>0.8828016353704109</v>
      </c>
      <c r="AC169" s="19">
        <v>5309729</v>
      </c>
      <c r="AD169" s="15">
        <v>4997189</v>
      </c>
      <c r="AE169" s="20">
        <f t="shared" si="10"/>
        <v>0.94113823888187143</v>
      </c>
      <c r="AF169" s="2">
        <v>96</v>
      </c>
      <c r="AG169" s="15">
        <v>9736376</v>
      </c>
      <c r="AH169" s="15">
        <v>61487</v>
      </c>
      <c r="AI169" s="18">
        <v>330264</v>
      </c>
      <c r="AJ169" s="8">
        <f t="shared" si="5"/>
        <v>191985685</v>
      </c>
    </row>
    <row r="170" spans="1:36" x14ac:dyDescent="0.15">
      <c r="A170" s="14">
        <v>42155</v>
      </c>
      <c r="B170" s="15">
        <v>85023907</v>
      </c>
      <c r="C170" s="15">
        <v>40156</v>
      </c>
      <c r="D170" s="19">
        <v>409825</v>
      </c>
      <c r="E170" s="15">
        <v>527170</v>
      </c>
      <c r="F170" s="20">
        <f t="shared" si="3"/>
        <v>1.2863295308973342</v>
      </c>
      <c r="G170" s="15">
        <v>44629</v>
      </c>
      <c r="H170" s="15">
        <v>738000</v>
      </c>
      <c r="I170" s="19">
        <v>5389416</v>
      </c>
      <c r="J170" s="15">
        <v>3616176</v>
      </c>
      <c r="K170" s="20">
        <f t="shared" si="6"/>
        <v>0.67097733780431867</v>
      </c>
      <c r="L170" s="19">
        <v>3082409</v>
      </c>
      <c r="M170" s="15">
        <v>2867053</v>
      </c>
      <c r="N170" s="20">
        <f t="shared" si="7"/>
        <v>0.93013386607682502</v>
      </c>
      <c r="O170" s="15">
        <v>15366376</v>
      </c>
      <c r="P170" s="15">
        <v>607751</v>
      </c>
      <c r="Q170" s="19">
        <v>5223818</v>
      </c>
      <c r="R170" s="15">
        <v>5466656</v>
      </c>
      <c r="S170" s="20">
        <f t="shared" si="4"/>
        <v>1.0464866884719184</v>
      </c>
      <c r="T170" s="15">
        <v>8377212</v>
      </c>
      <c r="U170" s="21">
        <v>642</v>
      </c>
      <c r="V170" s="15">
        <v>194</v>
      </c>
      <c r="W170" s="20">
        <f t="shared" si="8"/>
        <v>0.30218068535825543</v>
      </c>
      <c r="X170" s="15">
        <v>7200981</v>
      </c>
      <c r="Y170" s="15">
        <v>1068463</v>
      </c>
      <c r="Z170" s="19">
        <v>53650175</v>
      </c>
      <c r="AA170" s="15">
        <v>38619679</v>
      </c>
      <c r="AB170" s="20">
        <f t="shared" si="9"/>
        <v>0.71984255410164089</v>
      </c>
      <c r="AC170" s="19">
        <v>5355974</v>
      </c>
      <c r="AD170" s="15">
        <v>4581485</v>
      </c>
      <c r="AE170" s="20">
        <f t="shared" si="10"/>
        <v>0.85539716959044232</v>
      </c>
      <c r="AF170" s="2">
        <v>24</v>
      </c>
      <c r="AG170" s="15">
        <v>9312535</v>
      </c>
      <c r="AH170" s="15">
        <v>65961</v>
      </c>
      <c r="AI170" s="18">
        <v>326232</v>
      </c>
      <c r="AJ170" s="8">
        <f t="shared" si="5"/>
        <v>183850640</v>
      </c>
    </row>
    <row r="171" spans="1:36" x14ac:dyDescent="0.15">
      <c r="A171" s="14">
        <v>42185</v>
      </c>
      <c r="B171" s="15">
        <v>90053633</v>
      </c>
      <c r="C171" s="15">
        <v>47212</v>
      </c>
      <c r="D171" s="19">
        <v>532244</v>
      </c>
      <c r="E171" s="15">
        <v>562799</v>
      </c>
      <c r="F171" s="20">
        <f t="shared" si="3"/>
        <v>1.0574078805961176</v>
      </c>
      <c r="G171" s="15">
        <v>43141</v>
      </c>
      <c r="H171" s="15">
        <v>707509</v>
      </c>
      <c r="I171" s="19">
        <v>5468454</v>
      </c>
      <c r="J171" s="15">
        <v>3694245</v>
      </c>
      <c r="K171" s="20">
        <f t="shared" si="6"/>
        <v>0.67555565064641665</v>
      </c>
      <c r="L171" s="19">
        <v>3149694</v>
      </c>
      <c r="M171" s="15">
        <v>2870179</v>
      </c>
      <c r="N171" s="20">
        <f t="shared" si="7"/>
        <v>0.91125645856391124</v>
      </c>
      <c r="O171" s="15">
        <v>16754055</v>
      </c>
      <c r="P171" s="15">
        <v>625301</v>
      </c>
      <c r="Q171" s="19">
        <v>5652454</v>
      </c>
      <c r="R171" s="15">
        <v>5574661</v>
      </c>
      <c r="S171" s="20">
        <f t="shared" si="4"/>
        <v>0.98623730507139018</v>
      </c>
      <c r="T171" s="15">
        <v>8229528</v>
      </c>
      <c r="U171" s="21">
        <v>566</v>
      </c>
      <c r="V171" s="15">
        <v>294</v>
      </c>
      <c r="W171" s="20">
        <f t="shared" si="8"/>
        <v>0.51943462897526504</v>
      </c>
      <c r="X171" s="15">
        <v>7418494</v>
      </c>
      <c r="Y171" s="15">
        <v>1058438</v>
      </c>
      <c r="Z171" s="19">
        <v>65657087</v>
      </c>
      <c r="AA171" s="15">
        <v>43353034</v>
      </c>
      <c r="AB171" s="20">
        <f t="shared" si="9"/>
        <v>0.66029481326212358</v>
      </c>
      <c r="AC171" s="19">
        <v>6336795</v>
      </c>
      <c r="AD171" s="15">
        <v>4520867</v>
      </c>
      <c r="AE171" s="20">
        <f t="shared" si="10"/>
        <v>0.71343115881135499</v>
      </c>
      <c r="AF171" s="2">
        <v>72</v>
      </c>
      <c r="AG171" s="15">
        <v>9802879</v>
      </c>
      <c r="AH171" s="15">
        <v>65059</v>
      </c>
      <c r="AI171" s="18">
        <v>350352</v>
      </c>
      <c r="AJ171" s="8">
        <f t="shared" si="5"/>
        <v>195731752</v>
      </c>
    </row>
    <row r="172" spans="1:36" x14ac:dyDescent="0.15">
      <c r="A172" s="14">
        <v>42216</v>
      </c>
      <c r="B172" s="15">
        <v>100158309</v>
      </c>
      <c r="C172" s="15">
        <v>44868</v>
      </c>
      <c r="D172" s="19">
        <v>454630</v>
      </c>
      <c r="E172" s="15">
        <v>567533</v>
      </c>
      <c r="F172" s="20">
        <f t="shared" si="3"/>
        <v>1.2483404086839849</v>
      </c>
      <c r="G172" s="15">
        <v>39425</v>
      </c>
      <c r="H172" s="15">
        <v>593894</v>
      </c>
      <c r="I172" s="19">
        <v>5522817</v>
      </c>
      <c r="J172" s="15">
        <v>3378436</v>
      </c>
      <c r="K172" s="20">
        <f t="shared" si="6"/>
        <v>0.61172332887365266</v>
      </c>
      <c r="L172" s="19">
        <v>3380944</v>
      </c>
      <c r="M172" s="15">
        <v>2827467</v>
      </c>
      <c r="N172" s="20">
        <f t="shared" si="7"/>
        <v>0.83629512940764472</v>
      </c>
      <c r="O172" s="15">
        <v>18237006</v>
      </c>
      <c r="P172" s="15">
        <v>660801</v>
      </c>
      <c r="Q172" s="19">
        <v>5473411</v>
      </c>
      <c r="R172" s="15">
        <v>5465964</v>
      </c>
      <c r="S172" s="20">
        <f t="shared" si="4"/>
        <v>0.99863942247348136</v>
      </c>
      <c r="T172" s="15">
        <v>8714580</v>
      </c>
      <c r="U172" s="21">
        <v>712</v>
      </c>
      <c r="V172" s="15">
        <v>228</v>
      </c>
      <c r="W172" s="20">
        <f t="shared" si="8"/>
        <v>0.3202247191011236</v>
      </c>
      <c r="X172" s="15">
        <v>7434976</v>
      </c>
      <c r="Y172" s="15">
        <v>1069043</v>
      </c>
      <c r="Z172" s="19">
        <v>89959825</v>
      </c>
      <c r="AA172" s="15">
        <v>50258468</v>
      </c>
      <c r="AB172" s="20">
        <f t="shared" si="9"/>
        <v>0.55867680934239261</v>
      </c>
      <c r="AC172" s="19">
        <v>7404577</v>
      </c>
      <c r="AD172" s="15">
        <v>4731827</v>
      </c>
      <c r="AE172" s="20">
        <f t="shared" si="10"/>
        <v>0.63904082569470211</v>
      </c>
      <c r="AF172" s="2">
        <v>60</v>
      </c>
      <c r="AG172" s="15">
        <v>8567196</v>
      </c>
      <c r="AH172" s="15">
        <v>69177</v>
      </c>
      <c r="AI172" s="18">
        <v>388860</v>
      </c>
      <c r="AJ172" s="8">
        <f t="shared" si="5"/>
        <v>213208118</v>
      </c>
    </row>
    <row r="173" spans="1:36" x14ac:dyDescent="0.15">
      <c r="A173" s="22">
        <v>42247</v>
      </c>
      <c r="B173" s="15">
        <v>93656707</v>
      </c>
      <c r="C173" s="15">
        <v>45578</v>
      </c>
      <c r="D173" s="3">
        <v>420413</v>
      </c>
      <c r="E173" s="15">
        <v>539290</v>
      </c>
      <c r="F173" s="23">
        <f t="shared" si="3"/>
        <v>1.2827624264711128</v>
      </c>
      <c r="G173" s="15">
        <v>42456</v>
      </c>
      <c r="H173" s="15">
        <v>492148</v>
      </c>
      <c r="I173" s="3">
        <v>4981607</v>
      </c>
      <c r="J173" s="15">
        <v>3007115</v>
      </c>
      <c r="K173" s="23">
        <f t="shared" si="6"/>
        <v>0.60364356321163026</v>
      </c>
      <c r="L173" s="3">
        <v>2820574</v>
      </c>
      <c r="M173" s="15">
        <v>2582957</v>
      </c>
      <c r="N173" s="23">
        <f t="shared" si="7"/>
        <v>0.91575580006055501</v>
      </c>
      <c r="O173" s="15">
        <v>17036302</v>
      </c>
      <c r="P173" s="15">
        <v>611672</v>
      </c>
      <c r="Q173" s="3">
        <v>5171566</v>
      </c>
      <c r="R173" s="15">
        <v>5003641</v>
      </c>
      <c r="S173" s="23">
        <f t="shared" si="4"/>
        <v>0.96752917781577186</v>
      </c>
      <c r="T173" s="15">
        <v>7855632</v>
      </c>
      <c r="U173" s="15">
        <v>617</v>
      </c>
      <c r="V173" s="15">
        <v>516</v>
      </c>
      <c r="W173" s="23">
        <f t="shared" si="8"/>
        <v>0.83630470016207459</v>
      </c>
      <c r="X173" s="15">
        <v>6883126</v>
      </c>
      <c r="Y173" s="15">
        <v>998513</v>
      </c>
      <c r="Z173" s="3">
        <v>51972664</v>
      </c>
      <c r="AA173" s="15">
        <v>48082725</v>
      </c>
      <c r="AB173" s="23">
        <f t="shared" si="9"/>
        <v>0.92515413487367126</v>
      </c>
      <c r="AC173" s="3">
        <v>5183279</v>
      </c>
      <c r="AD173" s="15">
        <v>4449734</v>
      </c>
      <c r="AE173" s="23">
        <f t="shared" si="10"/>
        <v>0.8584785808365708</v>
      </c>
      <c r="AF173" s="2">
        <v>74</v>
      </c>
      <c r="AG173" s="15">
        <v>7022013</v>
      </c>
      <c r="AH173" s="15">
        <v>59551</v>
      </c>
      <c r="AI173" s="18">
        <v>316656</v>
      </c>
      <c r="AJ173" s="8">
        <f t="shared" si="5"/>
        <v>198686406</v>
      </c>
    </row>
    <row r="174" spans="1:36" x14ac:dyDescent="0.15">
      <c r="A174" s="22">
        <v>42277</v>
      </c>
      <c r="B174" s="15">
        <v>89269586</v>
      </c>
      <c r="C174" s="15">
        <v>42936</v>
      </c>
      <c r="D174" s="3">
        <v>429409</v>
      </c>
      <c r="E174" s="15">
        <v>508791</v>
      </c>
      <c r="F174" s="23">
        <f t="shared" si="3"/>
        <v>1.184863381997117</v>
      </c>
      <c r="G174" s="15">
        <v>45510</v>
      </c>
      <c r="H174" s="15">
        <v>478897</v>
      </c>
      <c r="I174" s="3">
        <v>5290311</v>
      </c>
      <c r="J174" s="15">
        <v>3131891</v>
      </c>
      <c r="K174" s="23">
        <f t="shared" si="6"/>
        <v>0.59200508249893058</v>
      </c>
      <c r="L174" s="3">
        <v>2824282</v>
      </c>
      <c r="M174" s="15">
        <v>2524614</v>
      </c>
      <c r="N174" s="23">
        <f t="shared" si="7"/>
        <v>0.89389586450644798</v>
      </c>
      <c r="O174" s="15">
        <v>16357250</v>
      </c>
      <c r="P174" s="15">
        <v>633205</v>
      </c>
      <c r="Q174" s="3">
        <v>5373296</v>
      </c>
      <c r="R174" s="15">
        <v>5018969</v>
      </c>
      <c r="S174" s="23">
        <f t="shared" si="4"/>
        <v>0.93405779246108911</v>
      </c>
      <c r="T174" s="15">
        <v>7877736</v>
      </c>
      <c r="U174" s="15">
        <v>399</v>
      </c>
      <c r="V174" s="15">
        <v>204</v>
      </c>
      <c r="W174" s="23">
        <f t="shared" si="8"/>
        <v>0.51127819548872178</v>
      </c>
      <c r="X174" s="15">
        <v>6844263</v>
      </c>
      <c r="Y174" s="15">
        <v>959146</v>
      </c>
      <c r="Z174" s="3">
        <v>43386791</v>
      </c>
      <c r="AA174" s="15">
        <v>44803620</v>
      </c>
      <c r="AB174" s="23">
        <f t="shared" si="9"/>
        <v>1.0326557684342224</v>
      </c>
      <c r="AC174" s="3">
        <v>5548093</v>
      </c>
      <c r="AD174" s="15">
        <v>4280714</v>
      </c>
      <c r="AE174" s="23">
        <f t="shared" si="10"/>
        <v>0.771564932310976</v>
      </c>
      <c r="AF174" s="2">
        <v>49</v>
      </c>
      <c r="AG174" s="15">
        <v>7558310</v>
      </c>
      <c r="AH174" s="15">
        <v>62435</v>
      </c>
      <c r="AI174" s="18">
        <v>291804</v>
      </c>
      <c r="AJ174" s="8">
        <f t="shared" si="5"/>
        <v>190689930</v>
      </c>
    </row>
    <row r="175" spans="1:36" x14ac:dyDescent="0.15">
      <c r="A175" s="22">
        <v>42308</v>
      </c>
      <c r="B175" s="15">
        <v>82859165</v>
      </c>
      <c r="C175" s="15">
        <v>46188</v>
      </c>
      <c r="D175" s="3">
        <v>419207</v>
      </c>
      <c r="E175" s="15">
        <v>466551</v>
      </c>
      <c r="F175" s="23">
        <f t="shared" si="3"/>
        <v>1.1129370454214744</v>
      </c>
      <c r="G175" s="15">
        <v>43008</v>
      </c>
      <c r="H175" s="15">
        <v>504425</v>
      </c>
      <c r="I175" s="3">
        <v>6474811</v>
      </c>
      <c r="J175" s="15">
        <v>3415377</v>
      </c>
      <c r="K175" s="23">
        <f t="shared" si="6"/>
        <v>0.52748674826184117</v>
      </c>
      <c r="L175" s="3">
        <v>2975814</v>
      </c>
      <c r="M175" s="15">
        <v>2470495</v>
      </c>
      <c r="N175" s="23">
        <f t="shared" si="7"/>
        <v>0.83019133588322391</v>
      </c>
      <c r="O175" s="15">
        <v>15347109</v>
      </c>
      <c r="P175" s="15">
        <v>607944</v>
      </c>
      <c r="Q175" s="3">
        <v>6098544</v>
      </c>
      <c r="R175" s="15">
        <v>5030780</v>
      </c>
      <c r="S175" s="23">
        <f t="shared" si="4"/>
        <v>0.82491493051456222</v>
      </c>
      <c r="T175" s="15">
        <v>8047020</v>
      </c>
      <c r="U175" s="15">
        <v>755</v>
      </c>
      <c r="V175" s="15">
        <v>108</v>
      </c>
      <c r="W175" s="23">
        <f t="shared" si="8"/>
        <v>0.14304635761589404</v>
      </c>
      <c r="X175" s="15">
        <v>6902048</v>
      </c>
      <c r="Y175" s="15">
        <v>926895</v>
      </c>
      <c r="Z175" s="3">
        <v>41627729</v>
      </c>
      <c r="AA175" s="15">
        <v>40334853</v>
      </c>
      <c r="AB175" s="23">
        <f t="shared" si="9"/>
        <v>0.96894195213003331</v>
      </c>
      <c r="AC175" s="3">
        <v>5100493</v>
      </c>
      <c r="AD175" s="15">
        <v>4187624</v>
      </c>
      <c r="AE175" s="23">
        <f t="shared" si="10"/>
        <v>0.82102337950468707</v>
      </c>
      <c r="AF175" s="2">
        <v>132</v>
      </c>
      <c r="AG175" s="15">
        <v>8474041</v>
      </c>
      <c r="AH175" s="15">
        <v>61324</v>
      </c>
      <c r="AI175" s="18">
        <v>269988</v>
      </c>
      <c r="AJ175" s="8">
        <f t="shared" si="5"/>
        <v>179995075</v>
      </c>
    </row>
    <row r="176" spans="1:36" x14ac:dyDescent="0.15">
      <c r="A176" s="22">
        <v>42338</v>
      </c>
      <c r="B176" s="15">
        <v>68326002</v>
      </c>
      <c r="C176" s="15">
        <v>37847</v>
      </c>
      <c r="D176" s="3">
        <v>415355</v>
      </c>
      <c r="E176" s="15">
        <v>378897</v>
      </c>
      <c r="F176" s="23">
        <f t="shared" si="3"/>
        <v>0.91222448267144973</v>
      </c>
      <c r="G176" s="15">
        <v>38021</v>
      </c>
      <c r="H176" s="15">
        <v>497063</v>
      </c>
      <c r="I176" s="3">
        <v>5588811</v>
      </c>
      <c r="J176" s="15">
        <v>3104879</v>
      </c>
      <c r="K176" s="23">
        <f t="shared" si="6"/>
        <v>0.555552692692596</v>
      </c>
      <c r="L176" s="3">
        <v>2806586</v>
      </c>
      <c r="M176" s="15">
        <v>2149138</v>
      </c>
      <c r="N176" s="23">
        <f t="shared" si="7"/>
        <v>0.76574813670416653</v>
      </c>
      <c r="O176" s="15">
        <v>12585590</v>
      </c>
      <c r="P176" s="15">
        <v>524087</v>
      </c>
      <c r="Q176" s="3">
        <v>5515025</v>
      </c>
      <c r="R176" s="15">
        <v>4406838</v>
      </c>
      <c r="S176" s="23">
        <f t="shared" si="4"/>
        <v>0.79906038503905241</v>
      </c>
      <c r="T176" s="15">
        <v>6562128</v>
      </c>
      <c r="U176" s="15">
        <v>618</v>
      </c>
      <c r="V176" s="15">
        <v>168</v>
      </c>
      <c r="W176" s="23">
        <f t="shared" si="8"/>
        <v>0.27184466019417475</v>
      </c>
      <c r="X176" s="15">
        <v>6088357</v>
      </c>
      <c r="Y176" s="15">
        <v>811530</v>
      </c>
      <c r="Z176" s="3">
        <v>39770278</v>
      </c>
      <c r="AA176" s="15">
        <v>31867440</v>
      </c>
      <c r="AB176" s="23">
        <f t="shared" si="9"/>
        <v>0.80128783610715515</v>
      </c>
      <c r="AC176" s="3">
        <v>5332220</v>
      </c>
      <c r="AD176" s="15">
        <v>3628256</v>
      </c>
      <c r="AE176" s="23">
        <f t="shared" si="10"/>
        <v>0.68044004185873797</v>
      </c>
      <c r="AF176" s="2">
        <v>108</v>
      </c>
      <c r="AG176" s="15">
        <v>7539339</v>
      </c>
      <c r="AH176" s="15">
        <v>54932</v>
      </c>
      <c r="AI176" s="18">
        <v>243888</v>
      </c>
      <c r="AJ176" s="8">
        <f t="shared" si="5"/>
        <v>148844508</v>
      </c>
    </row>
    <row r="177" spans="1:36" x14ac:dyDescent="0.15">
      <c r="A177" s="22">
        <v>42369</v>
      </c>
      <c r="B177" s="15">
        <v>62176939</v>
      </c>
      <c r="C177" s="15">
        <v>37548</v>
      </c>
      <c r="D177" s="3">
        <v>254035</v>
      </c>
      <c r="E177" s="15">
        <v>342952</v>
      </c>
      <c r="F177" s="23">
        <f t="shared" si="3"/>
        <v>1.3500186982108764</v>
      </c>
      <c r="G177" s="15">
        <v>34687</v>
      </c>
      <c r="H177" s="15">
        <v>332605</v>
      </c>
      <c r="I177" s="3">
        <v>6390410</v>
      </c>
      <c r="J177" s="15">
        <v>3046284</v>
      </c>
      <c r="K177" s="23">
        <f t="shared" si="6"/>
        <v>0.47669617442386325</v>
      </c>
      <c r="L177" s="3">
        <v>3688151</v>
      </c>
      <c r="M177" s="15">
        <v>2039114</v>
      </c>
      <c r="N177" s="23">
        <f t="shared" si="7"/>
        <v>0.55288246061508872</v>
      </c>
      <c r="O177" s="15">
        <v>11868502</v>
      </c>
      <c r="P177" s="15">
        <v>497572</v>
      </c>
      <c r="Q177" s="3">
        <v>6084826</v>
      </c>
      <c r="R177" s="15">
        <v>4085176</v>
      </c>
      <c r="S177" s="23">
        <f t="shared" si="4"/>
        <v>0.67137104660018221</v>
      </c>
      <c r="T177" s="15">
        <v>6092052</v>
      </c>
      <c r="U177" s="15">
        <v>1342</v>
      </c>
      <c r="V177" s="15">
        <v>96</v>
      </c>
      <c r="W177" s="23">
        <f t="shared" si="8"/>
        <v>7.1535022354694486E-2</v>
      </c>
      <c r="X177" s="15">
        <v>5830416</v>
      </c>
      <c r="Y177" s="15">
        <v>741505</v>
      </c>
      <c r="Z177" s="3">
        <v>38744501</v>
      </c>
      <c r="AA177" s="15">
        <v>27932035</v>
      </c>
      <c r="AB177" s="23">
        <f t="shared" si="9"/>
        <v>0.72092901648159047</v>
      </c>
      <c r="AC177" s="3">
        <v>6528741</v>
      </c>
      <c r="AD177" s="15">
        <v>3326592</v>
      </c>
      <c r="AE177" s="23">
        <f t="shared" si="10"/>
        <v>0.50953039797412703</v>
      </c>
      <c r="AF177" s="2">
        <v>216</v>
      </c>
      <c r="AG177" s="15">
        <v>7146082</v>
      </c>
      <c r="AH177" s="15">
        <v>50714</v>
      </c>
      <c r="AI177" s="18">
        <v>176304</v>
      </c>
      <c r="AJ177" s="8">
        <f t="shared" si="5"/>
        <v>135757391</v>
      </c>
    </row>
    <row r="178" spans="1:36" x14ac:dyDescent="0.15">
      <c r="A178" s="14">
        <v>42400</v>
      </c>
      <c r="B178" s="15">
        <v>70748327</v>
      </c>
      <c r="C178" s="15">
        <v>42325</v>
      </c>
      <c r="D178" s="19">
        <v>465202</v>
      </c>
      <c r="E178" s="15">
        <v>342582</v>
      </c>
      <c r="F178" s="20">
        <f t="shared" si="3"/>
        <v>0.73641557860886242</v>
      </c>
      <c r="G178" s="15">
        <v>38016</v>
      </c>
      <c r="H178" s="15">
        <v>300329</v>
      </c>
      <c r="I178" s="19">
        <v>5043351</v>
      </c>
      <c r="J178" s="15">
        <v>3298762</v>
      </c>
      <c r="K178" s="20">
        <f t="shared" si="6"/>
        <v>0.65408138358801515</v>
      </c>
      <c r="L178" s="19">
        <v>2906711</v>
      </c>
      <c r="M178" s="15">
        <v>2422834</v>
      </c>
      <c r="N178" s="20">
        <f t="shared" si="7"/>
        <v>0.83353109407849624</v>
      </c>
      <c r="O178" s="15">
        <v>14048609</v>
      </c>
      <c r="P178" s="15">
        <v>612014</v>
      </c>
      <c r="Q178" s="19">
        <v>5609492</v>
      </c>
      <c r="R178" s="15">
        <v>4719222</v>
      </c>
      <c r="S178" s="20">
        <f t="shared" si="4"/>
        <v>0.84129222396609171</v>
      </c>
      <c r="T178" s="15">
        <v>6108732</v>
      </c>
      <c r="U178" s="21">
        <v>239</v>
      </c>
      <c r="V178" s="15">
        <v>276</v>
      </c>
      <c r="W178" s="20">
        <f t="shared" si="8"/>
        <v>1.1548117154811715</v>
      </c>
      <c r="X178" s="15">
        <v>6261486</v>
      </c>
      <c r="Y178" s="15">
        <v>935405</v>
      </c>
      <c r="Z178" s="19">
        <v>36982961</v>
      </c>
      <c r="AA178" s="15">
        <v>29191535</v>
      </c>
      <c r="AB178" s="20">
        <f t="shared" si="9"/>
        <v>0.78932389972776917</v>
      </c>
      <c r="AC178" s="19">
        <v>4999855</v>
      </c>
      <c r="AD178" s="15">
        <v>3997455</v>
      </c>
      <c r="AE178" s="20">
        <f t="shared" si="10"/>
        <v>0.79951418591139145</v>
      </c>
      <c r="AF178" s="2">
        <v>96</v>
      </c>
      <c r="AG178" s="15">
        <v>7210654</v>
      </c>
      <c r="AH178" s="15">
        <v>55731</v>
      </c>
      <c r="AI178" s="18">
        <v>223248</v>
      </c>
      <c r="AJ178" s="8">
        <f t="shared" si="5"/>
        <v>150557638</v>
      </c>
    </row>
    <row r="179" spans="1:36" x14ac:dyDescent="0.15">
      <c r="A179" s="14">
        <v>42429</v>
      </c>
      <c r="B179" s="15">
        <v>68835867</v>
      </c>
      <c r="C179" s="15">
        <v>39048</v>
      </c>
      <c r="D179" s="19">
        <v>399281</v>
      </c>
      <c r="E179" s="15">
        <v>413399</v>
      </c>
      <c r="F179" s="20">
        <f t="shared" si="3"/>
        <v>1.0353585570062187</v>
      </c>
      <c r="G179" s="15">
        <v>45611</v>
      </c>
      <c r="H179" s="15">
        <v>296468</v>
      </c>
      <c r="I179" s="19">
        <v>5176541</v>
      </c>
      <c r="J179" s="15">
        <v>3347157</v>
      </c>
      <c r="K179" s="20">
        <f t="shared" si="6"/>
        <v>0.64660107975576742</v>
      </c>
      <c r="L179" s="19">
        <v>3037013</v>
      </c>
      <c r="M179" s="15">
        <v>2361125</v>
      </c>
      <c r="N179" s="20">
        <f t="shared" si="7"/>
        <v>0.77744975079132028</v>
      </c>
      <c r="O179" s="15">
        <v>13139510</v>
      </c>
      <c r="P179" s="15">
        <v>572768</v>
      </c>
      <c r="Q179" s="19">
        <v>5336862</v>
      </c>
      <c r="R179" s="15">
        <v>4925735</v>
      </c>
      <c r="S179" s="20">
        <f t="shared" si="4"/>
        <v>0.92296465600946775</v>
      </c>
      <c r="T179" s="15">
        <v>6273168</v>
      </c>
      <c r="U179" s="21">
        <v>390</v>
      </c>
      <c r="V179" s="15">
        <v>62</v>
      </c>
      <c r="W179" s="20">
        <f t="shared" si="8"/>
        <v>0.15897435897435896</v>
      </c>
      <c r="X179" s="15">
        <v>6609344</v>
      </c>
      <c r="Y179" s="15">
        <v>915066</v>
      </c>
      <c r="Z179" s="19">
        <v>37570771</v>
      </c>
      <c r="AA179" s="15">
        <v>30557692</v>
      </c>
      <c r="AB179" s="20">
        <f t="shared" si="9"/>
        <v>0.81333683570134885</v>
      </c>
      <c r="AC179" s="19">
        <v>4872156</v>
      </c>
      <c r="AD179" s="15">
        <v>3950457</v>
      </c>
      <c r="AE179" s="20">
        <f t="shared" si="10"/>
        <v>0.81082317561260353</v>
      </c>
      <c r="AF179" s="2">
        <v>120</v>
      </c>
      <c r="AG179" s="15">
        <v>8077656</v>
      </c>
      <c r="AH179" s="15">
        <v>62645</v>
      </c>
      <c r="AI179" s="18">
        <v>211512</v>
      </c>
      <c r="AJ179" s="8">
        <f t="shared" si="5"/>
        <v>150634410</v>
      </c>
    </row>
    <row r="180" spans="1:36" x14ac:dyDescent="0.15">
      <c r="A180" s="14">
        <v>42460</v>
      </c>
      <c r="B180" s="15">
        <v>74960419</v>
      </c>
      <c r="C180" s="15">
        <v>43368</v>
      </c>
      <c r="D180" s="19">
        <v>460951</v>
      </c>
      <c r="E180" s="15">
        <v>406760</v>
      </c>
      <c r="F180" s="20">
        <f t="shared" si="3"/>
        <v>0.88243652796067262</v>
      </c>
      <c r="G180" s="15">
        <v>39970</v>
      </c>
      <c r="H180" s="15">
        <v>465116</v>
      </c>
      <c r="I180" s="19">
        <v>5545923</v>
      </c>
      <c r="J180" s="15">
        <v>3689795</v>
      </c>
      <c r="K180" s="20">
        <f t="shared" si="6"/>
        <v>0.66531666595443173</v>
      </c>
      <c r="L180" s="19">
        <v>3378402</v>
      </c>
      <c r="M180" s="15">
        <v>2546301</v>
      </c>
      <c r="N180" s="20">
        <f t="shared" si="7"/>
        <v>0.75369982613081565</v>
      </c>
      <c r="O180" s="15">
        <v>13861608</v>
      </c>
      <c r="P180" s="15">
        <v>597705</v>
      </c>
      <c r="Q180" s="19">
        <v>5372523</v>
      </c>
      <c r="R180" s="15">
        <v>5382073</v>
      </c>
      <c r="S180" s="20">
        <f t="shared" si="4"/>
        <v>1.0017775633533816</v>
      </c>
      <c r="T180" s="15">
        <v>6881472</v>
      </c>
      <c r="U180" s="21">
        <v>411</v>
      </c>
      <c r="V180" s="15">
        <v>492</v>
      </c>
      <c r="W180" s="20">
        <f t="shared" si="8"/>
        <v>1.197080291970803</v>
      </c>
      <c r="X180" s="15">
        <v>7545346</v>
      </c>
      <c r="Y180" s="15">
        <v>955661</v>
      </c>
      <c r="Z180" s="19">
        <v>43280963</v>
      </c>
      <c r="AA180" s="15">
        <v>34230876</v>
      </c>
      <c r="AB180" s="20">
        <f t="shared" si="9"/>
        <v>0.7908991304098294</v>
      </c>
      <c r="AC180" s="19">
        <v>5543219</v>
      </c>
      <c r="AD180" s="15">
        <v>4236010</v>
      </c>
      <c r="AE180" s="20">
        <f t="shared" si="10"/>
        <v>0.7641787199820177</v>
      </c>
      <c r="AF180" s="2">
        <v>84</v>
      </c>
      <c r="AG180" s="15">
        <v>8988351</v>
      </c>
      <c r="AH180" s="15">
        <v>63367</v>
      </c>
      <c r="AI180" s="18">
        <v>225648</v>
      </c>
      <c r="AJ180" s="8">
        <f t="shared" si="5"/>
        <v>165120422</v>
      </c>
    </row>
    <row r="181" spans="1:36" x14ac:dyDescent="0.15">
      <c r="A181" s="14">
        <v>42490</v>
      </c>
      <c r="B181" s="15">
        <v>85627254</v>
      </c>
      <c r="C181" s="15">
        <v>48408</v>
      </c>
      <c r="D181" s="19">
        <v>448731</v>
      </c>
      <c r="E181" s="15">
        <v>486019</v>
      </c>
      <c r="F181" s="20">
        <f t="shared" si="3"/>
        <v>1.083096554505929</v>
      </c>
      <c r="G181" s="15">
        <v>48838</v>
      </c>
      <c r="H181" s="15">
        <v>339078</v>
      </c>
      <c r="I181" s="19">
        <v>5737622</v>
      </c>
      <c r="J181" s="15">
        <v>3842474</v>
      </c>
      <c r="K181" s="20">
        <f t="shared" si="6"/>
        <v>0.66969800380715216</v>
      </c>
      <c r="L181" s="19">
        <v>2662148</v>
      </c>
      <c r="M181" s="15">
        <v>2850392</v>
      </c>
      <c r="N181" s="20">
        <f t="shared" si="7"/>
        <v>1.0707113203323031</v>
      </c>
      <c r="O181" s="15">
        <v>15394472</v>
      </c>
      <c r="P181" s="15">
        <v>647537</v>
      </c>
      <c r="Q181" s="19">
        <v>6051434</v>
      </c>
      <c r="R181" s="15">
        <v>5990803</v>
      </c>
      <c r="S181" s="20">
        <f t="shared" si="4"/>
        <v>0.98998072192475373</v>
      </c>
      <c r="T181" s="15">
        <v>7351764</v>
      </c>
      <c r="U181" s="21">
        <v>384</v>
      </c>
      <c r="V181" s="15">
        <v>234</v>
      </c>
      <c r="W181" s="20">
        <f t="shared" si="8"/>
        <v>0.609375</v>
      </c>
      <c r="X181" s="15">
        <v>8231121</v>
      </c>
      <c r="Y181" s="15">
        <v>1055397</v>
      </c>
      <c r="Z181" s="19">
        <v>49683217</v>
      </c>
      <c r="AA181" s="15">
        <v>38505946</v>
      </c>
      <c r="AB181" s="20">
        <f t="shared" si="9"/>
        <v>0.7750292417658865</v>
      </c>
      <c r="AC181" s="19">
        <v>5025606</v>
      </c>
      <c r="AD181" s="15">
        <v>4771033</v>
      </c>
      <c r="AE181" s="20">
        <f t="shared" si="10"/>
        <v>0.94934481533172321</v>
      </c>
      <c r="AF181" s="2">
        <v>156</v>
      </c>
      <c r="AG181" s="15">
        <v>9344979</v>
      </c>
      <c r="AH181" s="15">
        <v>80556</v>
      </c>
      <c r="AI181" s="18">
        <v>248256</v>
      </c>
      <c r="AJ181" s="8">
        <f t="shared" si="5"/>
        <v>184864717</v>
      </c>
    </row>
    <row r="182" spans="1:36" x14ac:dyDescent="0.15">
      <c r="A182" s="14">
        <v>42521</v>
      </c>
      <c r="B182" s="15">
        <v>84414701</v>
      </c>
      <c r="C182" s="15">
        <v>45230</v>
      </c>
      <c r="D182" s="19">
        <v>536793</v>
      </c>
      <c r="E182" s="15">
        <v>469343</v>
      </c>
      <c r="F182" s="20">
        <f t="shared" si="3"/>
        <v>0.87434634952393198</v>
      </c>
      <c r="G182" s="15">
        <v>40431</v>
      </c>
      <c r="H182" s="15">
        <v>412791</v>
      </c>
      <c r="I182" s="19">
        <v>5118832</v>
      </c>
      <c r="J182" s="15">
        <v>3645099</v>
      </c>
      <c r="K182" s="20">
        <f t="shared" si="6"/>
        <v>0.7120958453022096</v>
      </c>
      <c r="L182" s="19">
        <v>2584581</v>
      </c>
      <c r="M182" s="15">
        <v>2619271</v>
      </c>
      <c r="N182" s="20">
        <f t="shared" si="7"/>
        <v>1.0134219047497448</v>
      </c>
      <c r="O182" s="15">
        <v>14905286</v>
      </c>
      <c r="P182" s="15">
        <v>597810</v>
      </c>
      <c r="Q182" s="19">
        <v>5283893</v>
      </c>
      <c r="R182" s="15">
        <v>5490858</v>
      </c>
      <c r="S182" s="20">
        <f t="shared" si="4"/>
        <v>1.0391690369203161</v>
      </c>
      <c r="T182" s="15">
        <v>6812628</v>
      </c>
      <c r="U182" s="21">
        <v>462</v>
      </c>
      <c r="V182" s="15">
        <v>72</v>
      </c>
      <c r="W182" s="20">
        <f t="shared" si="8"/>
        <v>0.15584415584415584</v>
      </c>
      <c r="X182" s="15">
        <v>7900621</v>
      </c>
      <c r="Y182" s="15">
        <v>944311</v>
      </c>
      <c r="Z182" s="19">
        <v>62981373</v>
      </c>
      <c r="AA182" s="15">
        <v>38708060</v>
      </c>
      <c r="AB182" s="20">
        <f t="shared" si="9"/>
        <v>0.61459536615691124</v>
      </c>
      <c r="AC182" s="19">
        <v>5046565</v>
      </c>
      <c r="AD182" s="15">
        <v>4348964</v>
      </c>
      <c r="AE182" s="20">
        <f t="shared" si="10"/>
        <v>0.86176716241641593</v>
      </c>
      <c r="AF182" s="2">
        <v>144</v>
      </c>
      <c r="AG182" s="15">
        <v>9289974</v>
      </c>
      <c r="AH182" s="15">
        <v>83076</v>
      </c>
      <c r="AI182" s="18">
        <v>233496</v>
      </c>
      <c r="AJ182" s="8">
        <f t="shared" si="5"/>
        <v>180962166</v>
      </c>
    </row>
    <row r="183" spans="1:36" x14ac:dyDescent="0.15">
      <c r="A183" s="14">
        <v>42551</v>
      </c>
      <c r="B183" s="15">
        <v>86841100</v>
      </c>
      <c r="C183" s="15">
        <v>46369</v>
      </c>
      <c r="D183" s="19">
        <v>619239</v>
      </c>
      <c r="E183" s="15">
        <v>456899</v>
      </c>
      <c r="F183" s="20">
        <f t="shared" si="3"/>
        <v>0.73783950946242083</v>
      </c>
      <c r="G183" s="15">
        <v>37260</v>
      </c>
      <c r="H183" s="15">
        <v>430949</v>
      </c>
      <c r="I183" s="19">
        <v>5322939</v>
      </c>
      <c r="J183" s="15">
        <v>3639202</v>
      </c>
      <c r="K183" s="20">
        <f t="shared" si="6"/>
        <v>0.68368283010569908</v>
      </c>
      <c r="L183" s="19">
        <v>2964654</v>
      </c>
      <c r="M183" s="15">
        <v>2580186</v>
      </c>
      <c r="N183" s="20">
        <f t="shared" si="7"/>
        <v>0.87031606386445093</v>
      </c>
      <c r="O183" s="15">
        <v>15045253</v>
      </c>
      <c r="P183" s="15">
        <v>598960</v>
      </c>
      <c r="Q183" s="19">
        <v>5703648</v>
      </c>
      <c r="R183" s="15">
        <v>5380208</v>
      </c>
      <c r="S183" s="20">
        <f t="shared" si="4"/>
        <v>0.94329243319363332</v>
      </c>
      <c r="T183" s="15">
        <v>6720792</v>
      </c>
      <c r="U183" s="21">
        <v>421</v>
      </c>
      <c r="V183" s="15">
        <v>24</v>
      </c>
      <c r="W183" s="20">
        <f t="shared" si="8"/>
        <v>5.7007125890736345E-2</v>
      </c>
      <c r="X183" s="15">
        <v>7924312</v>
      </c>
      <c r="Y183" s="15">
        <v>901169</v>
      </c>
      <c r="Z183" s="19">
        <v>60144020</v>
      </c>
      <c r="AA183" s="15">
        <v>41813329</v>
      </c>
      <c r="AB183" s="20">
        <f t="shared" si="9"/>
        <v>0.69522005679035093</v>
      </c>
      <c r="AC183" s="19">
        <v>6274742</v>
      </c>
      <c r="AD183" s="15">
        <v>4247996</v>
      </c>
      <c r="AE183" s="20">
        <f t="shared" si="10"/>
        <v>0.6769993092943104</v>
      </c>
      <c r="AF183" s="2">
        <v>108</v>
      </c>
      <c r="AG183" s="15">
        <v>9001990</v>
      </c>
      <c r="AH183" s="15">
        <v>76370</v>
      </c>
      <c r="AI183" s="18">
        <v>264804</v>
      </c>
      <c r="AJ183" s="8">
        <f t="shared" si="5"/>
        <v>186007280</v>
      </c>
    </row>
    <row r="184" spans="1:36" x14ac:dyDescent="0.15">
      <c r="A184" s="14">
        <v>42582</v>
      </c>
      <c r="B184" s="15">
        <v>88236371</v>
      </c>
      <c r="C184" s="15">
        <v>46536</v>
      </c>
      <c r="D184" s="19">
        <v>556815</v>
      </c>
      <c r="E184" s="15">
        <v>423816</v>
      </c>
      <c r="F184" s="20">
        <f t="shared" si="3"/>
        <v>0.76114328816572829</v>
      </c>
      <c r="G184" s="15">
        <v>41361</v>
      </c>
      <c r="H184" s="15">
        <v>418481</v>
      </c>
      <c r="I184" s="19">
        <v>5071655</v>
      </c>
      <c r="J184" s="15">
        <v>3170884</v>
      </c>
      <c r="K184" s="20">
        <f t="shared" si="6"/>
        <v>0.62521681778433269</v>
      </c>
      <c r="L184" s="19">
        <v>2934019</v>
      </c>
      <c r="M184" s="15">
        <v>2427192</v>
      </c>
      <c r="N184" s="20">
        <f t="shared" si="7"/>
        <v>0.82725844651994418</v>
      </c>
      <c r="O184" s="15">
        <v>15041954</v>
      </c>
      <c r="P184" s="15">
        <v>599970</v>
      </c>
      <c r="Q184" s="19">
        <v>5361230</v>
      </c>
      <c r="R184" s="15">
        <v>5078576</v>
      </c>
      <c r="S184" s="20">
        <f t="shared" si="4"/>
        <v>0.94727814326190074</v>
      </c>
      <c r="T184" s="15">
        <v>7058856</v>
      </c>
      <c r="U184" s="21">
        <v>491</v>
      </c>
      <c r="V184" s="15">
        <v>48</v>
      </c>
      <c r="W184" s="20">
        <f t="shared" si="8"/>
        <v>9.775967413441955E-2</v>
      </c>
      <c r="X184" s="15">
        <v>7419990</v>
      </c>
      <c r="Y184" s="15">
        <v>862230</v>
      </c>
      <c r="Z184" s="19">
        <v>71246589</v>
      </c>
      <c r="AA184" s="15">
        <v>44154542</v>
      </c>
      <c r="AB184" s="20">
        <f t="shared" si="9"/>
        <v>0.6197425395340681</v>
      </c>
      <c r="AC184" s="19">
        <v>6479966</v>
      </c>
      <c r="AD184" s="15">
        <v>4192565</v>
      </c>
      <c r="AE184" s="20">
        <f t="shared" si="10"/>
        <v>0.64700416637988534</v>
      </c>
      <c r="AF184" s="2">
        <v>168</v>
      </c>
      <c r="AG184" s="15">
        <v>7669107</v>
      </c>
      <c r="AH184" s="15">
        <v>81730</v>
      </c>
      <c r="AI184" s="18">
        <v>380964</v>
      </c>
      <c r="AJ184" s="8">
        <f t="shared" si="5"/>
        <v>187305341</v>
      </c>
    </row>
    <row r="185" spans="1:36" x14ac:dyDescent="0.15">
      <c r="A185" s="14">
        <v>42613</v>
      </c>
      <c r="B185" s="15">
        <v>96881689</v>
      </c>
      <c r="C185" s="15">
        <v>49393</v>
      </c>
      <c r="D185" s="19">
        <v>498949</v>
      </c>
      <c r="E185" s="15">
        <v>488571</v>
      </c>
      <c r="F185" s="20">
        <f t="shared" si="3"/>
        <v>0.97920027898642947</v>
      </c>
      <c r="G185" s="15">
        <v>36416</v>
      </c>
      <c r="H185" s="15">
        <v>441011</v>
      </c>
      <c r="I185" s="19">
        <v>4721259</v>
      </c>
      <c r="J185" s="15">
        <v>3325103</v>
      </c>
      <c r="K185" s="20">
        <f t="shared" si="6"/>
        <v>0.70428311600782756</v>
      </c>
      <c r="L185" s="19">
        <v>2599349</v>
      </c>
      <c r="M185" s="15">
        <v>2616390</v>
      </c>
      <c r="N185" s="20">
        <f t="shared" si="7"/>
        <v>1.0065558722587848</v>
      </c>
      <c r="O185" s="15">
        <v>16455322</v>
      </c>
      <c r="P185" s="15">
        <v>641074</v>
      </c>
      <c r="Q185" s="19">
        <v>5141845</v>
      </c>
      <c r="R185" s="15">
        <v>5352456</v>
      </c>
      <c r="S185" s="20">
        <f t="shared" si="4"/>
        <v>1.0409602000838221</v>
      </c>
      <c r="T185" s="15">
        <v>6965592</v>
      </c>
      <c r="U185" s="21">
        <v>646</v>
      </c>
      <c r="V185" s="15">
        <v>204</v>
      </c>
      <c r="W185" s="20">
        <f t="shared" si="8"/>
        <v>0.31578947368421051</v>
      </c>
      <c r="X185" s="15">
        <v>7805733</v>
      </c>
      <c r="Y185" s="15">
        <v>925840</v>
      </c>
      <c r="Z185" s="19">
        <v>54900813</v>
      </c>
      <c r="AA185" s="15">
        <v>49849598</v>
      </c>
      <c r="AB185" s="20">
        <f t="shared" si="9"/>
        <v>0.90799380329759416</v>
      </c>
      <c r="AC185" s="19">
        <v>4870009</v>
      </c>
      <c r="AD185" s="15">
        <v>4530685</v>
      </c>
      <c r="AE185" s="20">
        <f t="shared" si="10"/>
        <v>0.93032374272819618</v>
      </c>
      <c r="AF185" s="2">
        <v>72</v>
      </c>
      <c r="AG185" s="15">
        <v>7073692</v>
      </c>
      <c r="AH185" s="15">
        <v>91153</v>
      </c>
      <c r="AI185" s="18">
        <v>458076</v>
      </c>
      <c r="AJ185" s="8">
        <f t="shared" si="5"/>
        <v>203988070</v>
      </c>
    </row>
    <row r="186" spans="1:36" x14ac:dyDescent="0.15">
      <c r="A186" s="14">
        <v>42643</v>
      </c>
      <c r="B186" s="15">
        <v>84883422</v>
      </c>
      <c r="C186" s="15">
        <v>47964</v>
      </c>
      <c r="D186" s="19">
        <v>417391</v>
      </c>
      <c r="E186" s="15">
        <v>411737</v>
      </c>
      <c r="F186" s="20">
        <f t="shared" si="3"/>
        <v>0.98645394845600409</v>
      </c>
      <c r="G186" s="15">
        <v>41425</v>
      </c>
      <c r="H186" s="15">
        <v>379045</v>
      </c>
      <c r="I186" s="19">
        <v>5116904</v>
      </c>
      <c r="J186" s="15">
        <v>3141592</v>
      </c>
      <c r="K186" s="20">
        <f t="shared" si="6"/>
        <v>0.6139634435197534</v>
      </c>
      <c r="L186" s="19">
        <v>2619675</v>
      </c>
      <c r="M186" s="15">
        <v>2381561</v>
      </c>
      <c r="N186" s="20">
        <f t="shared" si="7"/>
        <v>0.90910551881435675</v>
      </c>
      <c r="O186" s="15">
        <v>14695199</v>
      </c>
      <c r="P186" s="15">
        <v>592473</v>
      </c>
      <c r="Q186" s="19">
        <v>5356604</v>
      </c>
      <c r="R186" s="15">
        <v>4955153</v>
      </c>
      <c r="S186" s="20">
        <f t="shared" si="4"/>
        <v>0.92505494152638501</v>
      </c>
      <c r="T186" s="15">
        <v>6191472</v>
      </c>
      <c r="U186" s="21">
        <v>438</v>
      </c>
      <c r="V186" s="15">
        <v>97</v>
      </c>
      <c r="W186" s="20">
        <f t="shared" si="8"/>
        <v>0.22146118721461186</v>
      </c>
      <c r="X186" s="15">
        <v>7437669</v>
      </c>
      <c r="Y186" s="15">
        <v>829009</v>
      </c>
      <c r="Z186" s="19">
        <v>41811147</v>
      </c>
      <c r="AA186" s="15">
        <v>42654365</v>
      </c>
      <c r="AB186" s="20">
        <f t="shared" si="9"/>
        <v>1.0201673013179955</v>
      </c>
      <c r="AC186" s="19">
        <v>5365515</v>
      </c>
      <c r="AD186" s="15">
        <v>4062194</v>
      </c>
      <c r="AE186" s="20">
        <f t="shared" si="10"/>
        <v>0.75709302834863013</v>
      </c>
      <c r="AF186" s="2">
        <v>108</v>
      </c>
      <c r="AG186" s="15">
        <v>7212180</v>
      </c>
      <c r="AH186" s="15">
        <v>81211</v>
      </c>
      <c r="AI186" s="18">
        <v>409104</v>
      </c>
      <c r="AJ186" s="8">
        <f t="shared" si="5"/>
        <v>180406980</v>
      </c>
    </row>
    <row r="187" spans="1:36" x14ac:dyDescent="0.15">
      <c r="A187" s="14">
        <v>42674</v>
      </c>
      <c r="B187" s="15">
        <v>72689742</v>
      </c>
      <c r="C187" s="15">
        <v>43164</v>
      </c>
      <c r="D187" s="19">
        <v>534602</v>
      </c>
      <c r="E187" s="15">
        <v>358013</v>
      </c>
      <c r="F187" s="20">
        <f t="shared" si="3"/>
        <v>0.6696813704400657</v>
      </c>
      <c r="G187" s="15">
        <v>35988</v>
      </c>
      <c r="H187" s="15">
        <v>364528</v>
      </c>
      <c r="I187" s="19">
        <v>6201184</v>
      </c>
      <c r="J187" s="15">
        <v>3239537</v>
      </c>
      <c r="K187" s="20">
        <f t="shared" si="6"/>
        <v>0.52240620500859192</v>
      </c>
      <c r="L187" s="19">
        <v>2863215</v>
      </c>
      <c r="M187" s="15">
        <v>2211286</v>
      </c>
      <c r="N187" s="20">
        <f t="shared" si="7"/>
        <v>0.77230875082730432</v>
      </c>
      <c r="O187" s="15">
        <v>13082686</v>
      </c>
      <c r="P187" s="15">
        <v>553672</v>
      </c>
      <c r="Q187" s="19">
        <v>6127057</v>
      </c>
      <c r="R187" s="15">
        <v>4692549</v>
      </c>
      <c r="S187" s="20">
        <f t="shared" si="4"/>
        <v>0.76587324061127549</v>
      </c>
      <c r="T187" s="15">
        <v>6143940</v>
      </c>
      <c r="U187" s="21">
        <v>301</v>
      </c>
      <c r="V187" s="15">
        <v>252</v>
      </c>
      <c r="W187" s="20">
        <f t="shared" si="8"/>
        <v>0.83720930232558144</v>
      </c>
      <c r="X187" s="15">
        <v>6879763</v>
      </c>
      <c r="Y187" s="15">
        <v>739222</v>
      </c>
      <c r="Z187" s="19">
        <v>35055655</v>
      </c>
      <c r="AA187" s="15">
        <v>35280057</v>
      </c>
      <c r="AB187" s="20">
        <f t="shared" si="9"/>
        <v>1.0064013067221251</v>
      </c>
      <c r="AC187" s="19">
        <v>4259007</v>
      </c>
      <c r="AD187" s="15">
        <v>3640639</v>
      </c>
      <c r="AE187" s="20">
        <f t="shared" si="10"/>
        <v>0.85480934875195091</v>
      </c>
      <c r="AF187" s="2">
        <v>156</v>
      </c>
      <c r="AG187" s="15">
        <v>7638817</v>
      </c>
      <c r="AH187" s="15">
        <v>70949</v>
      </c>
      <c r="AI187" s="18">
        <v>396540</v>
      </c>
      <c r="AJ187" s="8">
        <f t="shared" si="5"/>
        <v>158061500</v>
      </c>
    </row>
    <row r="188" spans="1:36" x14ac:dyDescent="0.15">
      <c r="A188" s="14">
        <v>42704</v>
      </c>
      <c r="B188" s="15">
        <v>72359379</v>
      </c>
      <c r="C188" s="15">
        <v>44210</v>
      </c>
      <c r="D188" s="19">
        <v>501598</v>
      </c>
      <c r="E188" s="15">
        <v>331200</v>
      </c>
      <c r="F188" s="20">
        <f t="shared" si="3"/>
        <v>0.66028971407382009</v>
      </c>
      <c r="G188" s="15">
        <v>38757</v>
      </c>
      <c r="H188" s="15">
        <v>478881</v>
      </c>
      <c r="I188" s="19">
        <v>5414932</v>
      </c>
      <c r="J188" s="15">
        <v>3411072</v>
      </c>
      <c r="K188" s="20">
        <f t="shared" si="6"/>
        <v>0.62993810448589194</v>
      </c>
      <c r="L188" s="19">
        <v>2993250</v>
      </c>
      <c r="M188" s="15">
        <v>2260527</v>
      </c>
      <c r="N188" s="20">
        <f t="shared" si="7"/>
        <v>0.75520821849160613</v>
      </c>
      <c r="O188" s="15">
        <v>12429296</v>
      </c>
      <c r="P188" s="15">
        <v>546805</v>
      </c>
      <c r="Q188" s="19">
        <v>5286863</v>
      </c>
      <c r="R188" s="15">
        <v>4734750</v>
      </c>
      <c r="S188" s="20">
        <f t="shared" si="4"/>
        <v>0.89556888461077955</v>
      </c>
      <c r="T188" s="15">
        <v>6012588</v>
      </c>
      <c r="U188" s="21">
        <v>529</v>
      </c>
      <c r="V188" s="15">
        <v>120</v>
      </c>
      <c r="W188" s="20">
        <f t="shared" si="8"/>
        <v>0.22684310018903592</v>
      </c>
      <c r="X188" s="15">
        <v>6978151</v>
      </c>
      <c r="Y188" s="15">
        <v>771313</v>
      </c>
      <c r="Z188" s="19">
        <v>39627162</v>
      </c>
      <c r="AA188" s="15">
        <v>33808131</v>
      </c>
      <c r="AB188" s="20">
        <f t="shared" si="9"/>
        <v>0.85315549470840224</v>
      </c>
      <c r="AC188" s="19">
        <v>5186023</v>
      </c>
      <c r="AD188" s="15">
        <v>3666185</v>
      </c>
      <c r="AE188" s="20">
        <f t="shared" si="10"/>
        <v>0.70693573861897641</v>
      </c>
      <c r="AF188" s="2">
        <v>168</v>
      </c>
      <c r="AG188" s="15">
        <v>7869115</v>
      </c>
      <c r="AH188" s="15">
        <v>68356</v>
      </c>
      <c r="AI188" s="18">
        <v>313920</v>
      </c>
      <c r="AJ188" s="8">
        <f t="shared" si="5"/>
        <v>156122924</v>
      </c>
    </row>
    <row r="189" spans="1:36" x14ac:dyDescent="0.15">
      <c r="A189" s="14">
        <v>42735</v>
      </c>
      <c r="B189" s="15">
        <v>56114994</v>
      </c>
      <c r="C189" s="15">
        <v>36989</v>
      </c>
      <c r="D189" s="19"/>
      <c r="E189" s="15">
        <v>266472</v>
      </c>
      <c r="F189" s="20"/>
      <c r="G189" s="15">
        <v>31868</v>
      </c>
      <c r="H189" s="15">
        <v>339660</v>
      </c>
      <c r="I189" s="19">
        <v>6567114</v>
      </c>
      <c r="J189" s="15">
        <v>2999761</v>
      </c>
      <c r="K189" s="20">
        <f t="shared" si="6"/>
        <v>0.45678527889115372</v>
      </c>
      <c r="L189" s="19">
        <v>3505887</v>
      </c>
      <c r="M189" s="15">
        <v>1899096</v>
      </c>
      <c r="N189" s="20">
        <f t="shared" si="7"/>
        <v>0.54168773836692397</v>
      </c>
      <c r="O189" s="15">
        <v>10131915</v>
      </c>
      <c r="P189" s="15">
        <v>457727</v>
      </c>
      <c r="Q189" s="19">
        <v>6169926</v>
      </c>
      <c r="R189" s="15">
        <v>3847029</v>
      </c>
      <c r="S189" s="20">
        <f t="shared" si="4"/>
        <v>0.62351298864848625</v>
      </c>
      <c r="T189" s="15">
        <v>4736232</v>
      </c>
      <c r="U189" s="21">
        <v>629</v>
      </c>
      <c r="V189" s="15">
        <v>192</v>
      </c>
      <c r="W189" s="20">
        <f t="shared" si="8"/>
        <v>0.30524642289348169</v>
      </c>
      <c r="X189" s="15">
        <v>5729185</v>
      </c>
      <c r="Y189" s="15">
        <v>626678</v>
      </c>
      <c r="Z189" s="19">
        <v>37870168</v>
      </c>
      <c r="AA189" s="15">
        <v>25448704</v>
      </c>
      <c r="AB189" s="20">
        <f t="shared" si="9"/>
        <v>0.67199870885178015</v>
      </c>
      <c r="AC189" s="19">
        <v>6483856</v>
      </c>
      <c r="AD189" s="15">
        <v>2946916</v>
      </c>
      <c r="AE189" s="20">
        <f t="shared" si="10"/>
        <v>0.45450053178232214</v>
      </c>
      <c r="AF189" s="2">
        <v>203</v>
      </c>
      <c r="AG189" s="15">
        <v>6655722</v>
      </c>
      <c r="AH189" s="15">
        <v>59596</v>
      </c>
      <c r="AI189" s="18">
        <v>260736</v>
      </c>
      <c r="AJ189" s="8">
        <f t="shared" si="5"/>
        <v>122589675</v>
      </c>
    </row>
    <row r="190" spans="1:36" x14ac:dyDescent="0.15">
      <c r="A190" s="14">
        <v>42766</v>
      </c>
      <c r="B190" s="15">
        <v>72696284</v>
      </c>
      <c r="C190" s="15">
        <v>47155</v>
      </c>
      <c r="D190" s="19">
        <v>605038</v>
      </c>
      <c r="E190" s="15">
        <v>313207</v>
      </c>
      <c r="F190" s="20">
        <f>E190/D190</f>
        <v>0.51766500616490208</v>
      </c>
      <c r="G190" s="15">
        <v>41773</v>
      </c>
      <c r="H190" s="15">
        <v>338442</v>
      </c>
      <c r="I190" s="19">
        <v>4986007</v>
      </c>
      <c r="J190" s="15">
        <v>3552004</v>
      </c>
      <c r="K190" s="20">
        <f t="shared" si="6"/>
        <v>0.71239450726804032</v>
      </c>
      <c r="L190" s="19">
        <v>2826671</v>
      </c>
      <c r="M190" s="15">
        <v>2529339</v>
      </c>
      <c r="N190" s="20">
        <f t="shared" si="7"/>
        <v>0.89481195370808986</v>
      </c>
      <c r="O190" s="15">
        <v>13521446</v>
      </c>
      <c r="P190" s="15">
        <v>627211</v>
      </c>
      <c r="Q190" s="19">
        <v>5205884</v>
      </c>
      <c r="R190" s="15">
        <v>5062921</v>
      </c>
      <c r="S190" s="20">
        <f t="shared" si="4"/>
        <v>0.97253818947944293</v>
      </c>
      <c r="T190" s="15">
        <v>5636808</v>
      </c>
      <c r="U190" s="21">
        <v>295</v>
      </c>
      <c r="V190" s="15">
        <v>1740</v>
      </c>
      <c r="W190" s="20">
        <f t="shared" si="8"/>
        <v>5.898305084745763</v>
      </c>
      <c r="X190" s="15">
        <v>7022495</v>
      </c>
      <c r="Y190" s="15">
        <v>902548</v>
      </c>
      <c r="Z190" s="19">
        <v>37476376</v>
      </c>
      <c r="AA190" s="15">
        <v>30923102</v>
      </c>
      <c r="AB190" s="20">
        <f t="shared" si="9"/>
        <v>0.82513586692587348</v>
      </c>
      <c r="AC190" s="19">
        <v>4567076</v>
      </c>
      <c r="AD190" s="15">
        <v>4025273</v>
      </c>
      <c r="AE190" s="20">
        <f t="shared" si="10"/>
        <v>0.88136764091510633</v>
      </c>
      <c r="AF190" s="2">
        <v>252</v>
      </c>
      <c r="AG190" s="15">
        <v>7396383</v>
      </c>
      <c r="AH190" s="15">
        <v>61162</v>
      </c>
      <c r="AI190" s="18">
        <v>342828</v>
      </c>
      <c r="AJ190" s="8">
        <f t="shared" si="5"/>
        <v>155042373</v>
      </c>
    </row>
    <row r="191" spans="1:36" x14ac:dyDescent="0.15">
      <c r="A191" s="14">
        <v>42794</v>
      </c>
      <c r="B191" s="15">
        <v>59774234</v>
      </c>
      <c r="C191" s="15">
        <v>38152</v>
      </c>
      <c r="D191" s="19">
        <v>391353</v>
      </c>
      <c r="E191" s="15">
        <v>284471</v>
      </c>
      <c r="F191" s="20">
        <f>E191/D191</f>
        <v>0.72689106765503264</v>
      </c>
      <c r="G191" s="15">
        <v>34312</v>
      </c>
      <c r="H191" s="15">
        <v>360188</v>
      </c>
      <c r="I191" s="19">
        <v>4841324</v>
      </c>
      <c r="J191" s="15">
        <v>3040358</v>
      </c>
      <c r="K191" s="20">
        <f t="shared" si="6"/>
        <v>0.62800134839147304</v>
      </c>
      <c r="L191" s="19">
        <v>2602631</v>
      </c>
      <c r="M191" s="15">
        <v>2059984</v>
      </c>
      <c r="N191" s="20">
        <f t="shared" si="7"/>
        <v>0.7915006007382529</v>
      </c>
      <c r="O191" s="15">
        <v>10538746</v>
      </c>
      <c r="P191" s="15">
        <v>496101</v>
      </c>
      <c r="Q191" s="19">
        <v>5060229</v>
      </c>
      <c r="R191" s="15">
        <v>4203313</v>
      </c>
      <c r="S191" s="20">
        <f t="shared" si="4"/>
        <v>0.830656675814474</v>
      </c>
      <c r="T191" s="15">
        <v>4619148</v>
      </c>
      <c r="U191" s="21">
        <v>229</v>
      </c>
      <c r="V191" s="15">
        <v>291</v>
      </c>
      <c r="W191" s="20">
        <f t="shared" si="8"/>
        <v>1.2707423580786026</v>
      </c>
      <c r="X191" s="15">
        <v>6220711</v>
      </c>
      <c r="Y191" s="15">
        <v>758801</v>
      </c>
      <c r="Z191" s="19">
        <v>36415635</v>
      </c>
      <c r="AA191" s="15">
        <v>27175483</v>
      </c>
      <c r="AB191" s="20">
        <f t="shared" si="9"/>
        <v>0.74625866060004176</v>
      </c>
      <c r="AC191" s="19">
        <v>4499678</v>
      </c>
      <c r="AD191" s="15">
        <v>3383786</v>
      </c>
      <c r="AE191" s="20">
        <f t="shared" si="10"/>
        <v>0.75200625466977855</v>
      </c>
      <c r="AF191" s="2">
        <v>218</v>
      </c>
      <c r="AG191" s="15">
        <v>7003697</v>
      </c>
      <c r="AH191" s="15">
        <v>54535</v>
      </c>
      <c r="AI191" s="18">
        <v>262044</v>
      </c>
      <c r="AJ191" s="8">
        <f t="shared" si="5"/>
        <v>130308573</v>
      </c>
    </row>
    <row r="192" spans="1:36" x14ac:dyDescent="0.15">
      <c r="A192" s="14">
        <v>42825</v>
      </c>
      <c r="B192" s="15">
        <v>71010584</v>
      </c>
      <c r="C192" s="15">
        <v>44918</v>
      </c>
      <c r="D192" s="19">
        <v>554856</v>
      </c>
      <c r="E192" s="15">
        <v>307579</v>
      </c>
      <c r="F192" s="20">
        <f>E192/D192</f>
        <v>0.55434022521158643</v>
      </c>
      <c r="G192" s="15">
        <v>34813</v>
      </c>
      <c r="H192" s="15">
        <v>426801</v>
      </c>
      <c r="I192" s="19">
        <v>5052024</v>
      </c>
      <c r="J192" s="15">
        <v>3636647</v>
      </c>
      <c r="K192" s="20">
        <f t="shared" si="6"/>
        <v>0.71983961279677211</v>
      </c>
      <c r="L192" s="19">
        <v>2808258</v>
      </c>
      <c r="M192" s="15">
        <v>2488328</v>
      </c>
      <c r="N192" s="20">
        <f t="shared" si="7"/>
        <v>0.88607528225682963</v>
      </c>
      <c r="O192" s="15">
        <v>12533897</v>
      </c>
      <c r="P192" s="15">
        <v>586334</v>
      </c>
      <c r="Q192" s="19">
        <v>5430090</v>
      </c>
      <c r="R192" s="15">
        <v>5220996</v>
      </c>
      <c r="S192" s="20">
        <f t="shared" si="4"/>
        <v>0.96149345590957058</v>
      </c>
      <c r="T192" s="15">
        <v>5548704</v>
      </c>
      <c r="U192" s="21">
        <v>216</v>
      </c>
      <c r="V192" s="15">
        <v>177</v>
      </c>
      <c r="W192" s="20">
        <f t="shared" si="8"/>
        <v>0.81944444444444442</v>
      </c>
      <c r="X192" s="15">
        <v>7662103</v>
      </c>
      <c r="Y192" s="15">
        <v>873169</v>
      </c>
      <c r="Z192" s="19">
        <v>43374505</v>
      </c>
      <c r="AA192" s="15">
        <v>32842873</v>
      </c>
      <c r="AB192" s="20">
        <f t="shared" si="9"/>
        <v>0.75719303309628549</v>
      </c>
      <c r="AC192" s="19">
        <v>5445604</v>
      </c>
      <c r="AD192" s="15">
        <v>3959019</v>
      </c>
      <c r="AE192" s="20">
        <f t="shared" si="10"/>
        <v>0.7270119164008253</v>
      </c>
      <c r="AF192" s="2">
        <v>183</v>
      </c>
      <c r="AG192" s="15">
        <v>8418992</v>
      </c>
      <c r="AH192" s="15">
        <v>64110</v>
      </c>
      <c r="AI192" s="18">
        <v>289068</v>
      </c>
      <c r="AJ192" s="8">
        <f t="shared" si="5"/>
        <v>155949295</v>
      </c>
    </row>
    <row r="193" spans="1:36" x14ac:dyDescent="0.15">
      <c r="A193" s="14">
        <v>42855</v>
      </c>
      <c r="B193" s="15">
        <v>74775768</v>
      </c>
      <c r="C193" s="15">
        <v>46655</v>
      </c>
      <c r="D193" s="19"/>
      <c r="E193" s="15">
        <v>366390</v>
      </c>
      <c r="F193" s="20"/>
      <c r="G193" s="15">
        <v>41907</v>
      </c>
      <c r="H193" s="15">
        <v>617375</v>
      </c>
      <c r="I193" s="19">
        <v>5352253</v>
      </c>
      <c r="J193" s="15">
        <v>3495685</v>
      </c>
      <c r="K193" s="20">
        <f t="shared" si="6"/>
        <v>0.65312402085626375</v>
      </c>
      <c r="L193" s="19">
        <v>2744911</v>
      </c>
      <c r="M193" s="15">
        <v>2510788</v>
      </c>
      <c r="N193" s="20">
        <f t="shared" si="7"/>
        <v>0.91470652418238696</v>
      </c>
      <c r="O193" s="15">
        <v>12931989</v>
      </c>
      <c r="P193" s="15">
        <v>577992</v>
      </c>
      <c r="Q193" s="19">
        <v>5834951</v>
      </c>
      <c r="R193" s="15">
        <v>5351336</v>
      </c>
      <c r="S193" s="20">
        <f t="shared" si="4"/>
        <v>0.91711755591435129</v>
      </c>
      <c r="T193" s="15">
        <v>5554848</v>
      </c>
      <c r="U193" s="21">
        <v>460</v>
      </c>
      <c r="V193" s="15">
        <v>78</v>
      </c>
      <c r="W193" s="20">
        <f t="shared" si="8"/>
        <v>0.16956521739130434</v>
      </c>
      <c r="X193" s="15">
        <v>7668043</v>
      </c>
      <c r="Y193" s="15">
        <v>885355</v>
      </c>
      <c r="Z193" s="19">
        <v>45330908</v>
      </c>
      <c r="AA193" s="15">
        <v>34185570</v>
      </c>
      <c r="AB193" s="20">
        <f t="shared" si="9"/>
        <v>0.75413380204076208</v>
      </c>
      <c r="AC193" s="19">
        <v>4941731</v>
      </c>
      <c r="AD193" s="15">
        <v>4047066</v>
      </c>
      <c r="AE193" s="20">
        <f t="shared" si="10"/>
        <v>0.81895716298600629</v>
      </c>
      <c r="AF193" s="2">
        <v>408</v>
      </c>
      <c r="AG193" s="15">
        <v>8128376</v>
      </c>
      <c r="AH193" s="15">
        <v>81091</v>
      </c>
      <c r="AI193" s="18">
        <v>326964</v>
      </c>
      <c r="AJ193" s="8">
        <f t="shared" si="5"/>
        <v>161593684</v>
      </c>
    </row>
    <row r="194" spans="1:36" x14ac:dyDescent="0.15">
      <c r="A194" s="14">
        <v>42886</v>
      </c>
      <c r="B194" s="15">
        <v>92216998</v>
      </c>
      <c r="C194" s="15">
        <v>55695</v>
      </c>
      <c r="D194" s="19">
        <v>455232</v>
      </c>
      <c r="E194" s="15">
        <v>408757</v>
      </c>
      <c r="F194" s="20">
        <f t="shared" ref="F194:F217" si="11">E194/D194</f>
        <v>0.89790919794742019</v>
      </c>
      <c r="G194" s="15">
        <v>43329</v>
      </c>
      <c r="H194" s="15">
        <v>679251</v>
      </c>
      <c r="I194" s="19">
        <v>5152948</v>
      </c>
      <c r="J194" s="15">
        <v>4181458</v>
      </c>
      <c r="K194" s="20">
        <f t="shared" si="6"/>
        <v>0.81146908526924777</v>
      </c>
      <c r="L194" s="19">
        <v>2698888</v>
      </c>
      <c r="M194" s="15">
        <v>2978196</v>
      </c>
      <c r="N194" s="20">
        <f t="shared" si="7"/>
        <v>1.1034900299678978</v>
      </c>
      <c r="O194" s="15">
        <v>16036303</v>
      </c>
      <c r="P194" s="15">
        <v>693055</v>
      </c>
      <c r="Q194" s="19">
        <v>5347011</v>
      </c>
      <c r="R194" s="15">
        <v>6392257</v>
      </c>
      <c r="S194" s="20">
        <f t="shared" si="4"/>
        <v>1.1954822984280375</v>
      </c>
      <c r="T194" s="15">
        <v>6578760</v>
      </c>
      <c r="U194" s="21">
        <v>1264</v>
      </c>
      <c r="V194" s="15">
        <v>288</v>
      </c>
      <c r="W194" s="20">
        <f t="shared" si="8"/>
        <v>0.22784810126582278</v>
      </c>
      <c r="X194" s="15">
        <v>9204193</v>
      </c>
      <c r="Y194" s="15">
        <v>1057130</v>
      </c>
      <c r="Z194" s="19">
        <v>53031723</v>
      </c>
      <c r="AA194" s="15">
        <v>43428286</v>
      </c>
      <c r="AB194" s="20">
        <f t="shared" si="9"/>
        <v>0.81891146550150751</v>
      </c>
      <c r="AC194" s="19">
        <v>5266876</v>
      </c>
      <c r="AD194" s="15">
        <v>4846603</v>
      </c>
      <c r="AE194" s="20">
        <f t="shared" si="10"/>
        <v>0.92020450073250248</v>
      </c>
      <c r="AF194" s="2">
        <v>192</v>
      </c>
      <c r="AG194" s="15">
        <v>9771958</v>
      </c>
      <c r="AH194" s="15">
        <v>81462</v>
      </c>
      <c r="AI194" s="18">
        <v>399852</v>
      </c>
      <c r="AJ194" s="8">
        <f t="shared" si="5"/>
        <v>199054023</v>
      </c>
    </row>
    <row r="195" spans="1:36" x14ac:dyDescent="0.15">
      <c r="A195" s="14">
        <v>42916</v>
      </c>
      <c r="B195" s="15">
        <v>86899446</v>
      </c>
      <c r="C195" s="15">
        <v>51917</v>
      </c>
      <c r="D195" s="19">
        <v>515526</v>
      </c>
      <c r="E195" s="15">
        <v>407712</v>
      </c>
      <c r="F195" s="20">
        <f t="shared" si="11"/>
        <v>0.79086602809557616</v>
      </c>
      <c r="G195" s="15">
        <v>39458</v>
      </c>
      <c r="H195" s="15">
        <v>822926</v>
      </c>
      <c r="I195" s="19">
        <v>4892124</v>
      </c>
      <c r="J195" s="15">
        <v>3679526</v>
      </c>
      <c r="K195" s="20">
        <f t="shared" si="6"/>
        <v>0.75213261152006772</v>
      </c>
      <c r="L195" s="19">
        <v>2667528</v>
      </c>
      <c r="M195" s="15">
        <v>2544976</v>
      </c>
      <c r="N195" s="20">
        <f t="shared" si="7"/>
        <v>0.95405783931790034</v>
      </c>
      <c r="O195" s="15">
        <v>14812815</v>
      </c>
      <c r="P195" s="15">
        <v>615082</v>
      </c>
      <c r="Q195" s="19">
        <v>5563379</v>
      </c>
      <c r="R195" s="15">
        <v>5323092</v>
      </c>
      <c r="S195" s="20">
        <f t="shared" si="4"/>
        <v>0.9568091622016045</v>
      </c>
      <c r="T195" s="15">
        <v>6013236</v>
      </c>
      <c r="U195" s="21">
        <v>477</v>
      </c>
      <c r="V195" s="15">
        <v>98</v>
      </c>
      <c r="W195" s="20">
        <f t="shared" si="8"/>
        <v>0.20545073375262055</v>
      </c>
      <c r="X195" s="15">
        <v>8125028</v>
      </c>
      <c r="Y195" s="15">
        <v>891011</v>
      </c>
      <c r="Z195" s="19">
        <v>65826993</v>
      </c>
      <c r="AA195" s="15">
        <v>42194622</v>
      </c>
      <c r="AB195" s="20">
        <f t="shared" si="9"/>
        <v>0.64099270036533496</v>
      </c>
      <c r="AC195" s="19">
        <v>5946656</v>
      </c>
      <c r="AD195" s="15">
        <v>4222643</v>
      </c>
      <c r="AE195" s="20">
        <f t="shared" si="10"/>
        <v>0.71008697997664572</v>
      </c>
      <c r="AF195" s="2">
        <v>335</v>
      </c>
      <c r="AG195" s="15">
        <v>8533865</v>
      </c>
      <c r="AH195" s="15">
        <v>79803</v>
      </c>
      <c r="AI195" s="18">
        <v>382860</v>
      </c>
      <c r="AJ195" s="8">
        <f t="shared" si="5"/>
        <v>185640451</v>
      </c>
    </row>
    <row r="196" spans="1:36" x14ac:dyDescent="0.15">
      <c r="A196" s="14">
        <v>42947</v>
      </c>
      <c r="B196" s="15">
        <v>93718423</v>
      </c>
      <c r="C196" s="15">
        <v>48882</v>
      </c>
      <c r="D196" s="19">
        <v>452963</v>
      </c>
      <c r="E196" s="15">
        <v>420727</v>
      </c>
      <c r="F196" s="20">
        <f t="shared" si="11"/>
        <v>0.9288330393431693</v>
      </c>
      <c r="G196" s="15">
        <v>35541</v>
      </c>
      <c r="H196" s="15">
        <v>869315</v>
      </c>
      <c r="I196" s="19">
        <v>4690825</v>
      </c>
      <c r="J196" s="15">
        <v>3328849</v>
      </c>
      <c r="K196" s="20">
        <f t="shared" si="6"/>
        <v>0.70965107417138773</v>
      </c>
      <c r="L196" s="19">
        <v>2793691</v>
      </c>
      <c r="M196" s="15">
        <v>2453045</v>
      </c>
      <c r="N196" s="20">
        <f t="shared" si="7"/>
        <v>0.8780659707891818</v>
      </c>
      <c r="O196" s="15">
        <v>15741313</v>
      </c>
      <c r="P196" s="15">
        <v>622571</v>
      </c>
      <c r="Q196" s="19">
        <v>5306200</v>
      </c>
      <c r="R196" s="15">
        <v>5241645</v>
      </c>
      <c r="S196" s="20">
        <f t="shared" si="4"/>
        <v>0.98783404319475332</v>
      </c>
      <c r="T196" s="15">
        <v>6160284</v>
      </c>
      <c r="U196" s="21">
        <v>470</v>
      </c>
      <c r="V196" s="15">
        <v>169</v>
      </c>
      <c r="W196" s="20">
        <f t="shared" si="8"/>
        <v>0.3595744680851064</v>
      </c>
      <c r="X196" s="15">
        <v>7920664</v>
      </c>
      <c r="Y196" s="15">
        <v>890089</v>
      </c>
      <c r="Z196" s="19">
        <v>78904154</v>
      </c>
      <c r="AA196" s="15">
        <v>48328641</v>
      </c>
      <c r="AB196" s="20">
        <f t="shared" si="9"/>
        <v>0.61249805681967007</v>
      </c>
      <c r="AC196" s="19">
        <v>6546304</v>
      </c>
      <c r="AD196" s="15">
        <v>4283642</v>
      </c>
      <c r="AE196" s="20">
        <f t="shared" si="10"/>
        <v>0.65436038411903874</v>
      </c>
      <c r="AF196" s="2">
        <v>588</v>
      </c>
      <c r="AG196" s="15">
        <v>7892421</v>
      </c>
      <c r="AH196" s="15">
        <v>77133</v>
      </c>
      <c r="AI196" s="18">
        <v>400728</v>
      </c>
      <c r="AJ196" s="8">
        <f t="shared" si="5"/>
        <v>198434670</v>
      </c>
    </row>
    <row r="197" spans="1:36" x14ac:dyDescent="0.15">
      <c r="A197" s="14">
        <v>42978</v>
      </c>
      <c r="B197" s="15">
        <v>99954575</v>
      </c>
      <c r="C197" s="15">
        <v>53200</v>
      </c>
      <c r="D197" s="19">
        <v>498765</v>
      </c>
      <c r="E197" s="15">
        <v>416241</v>
      </c>
      <c r="F197" s="20">
        <f t="shared" si="11"/>
        <v>0.83454332200535319</v>
      </c>
      <c r="G197" s="15">
        <v>38812</v>
      </c>
      <c r="H197" s="15">
        <v>688660</v>
      </c>
      <c r="I197" s="19">
        <v>4621268</v>
      </c>
      <c r="J197" s="15">
        <v>3314557</v>
      </c>
      <c r="K197" s="20">
        <f t="shared" si="6"/>
        <v>0.71723972727831409</v>
      </c>
      <c r="L197" s="19">
        <v>2320443</v>
      </c>
      <c r="M197" s="15">
        <v>2488376</v>
      </c>
      <c r="N197" s="20">
        <f t="shared" si="7"/>
        <v>1.0723710946573564</v>
      </c>
      <c r="O197" s="15">
        <v>16357455</v>
      </c>
      <c r="P197" s="15">
        <v>662282</v>
      </c>
      <c r="Q197" s="19">
        <v>5140512</v>
      </c>
      <c r="R197" s="15">
        <v>5380079</v>
      </c>
      <c r="S197" s="20">
        <f t="shared" si="4"/>
        <v>1.0466037235201473</v>
      </c>
      <c r="T197" s="15">
        <v>6235752</v>
      </c>
      <c r="U197" s="21">
        <v>412</v>
      </c>
      <c r="V197" s="15">
        <v>77</v>
      </c>
      <c r="W197" s="20">
        <f t="shared" si="8"/>
        <v>0.18689320388349515</v>
      </c>
      <c r="X197" s="15">
        <v>8214338</v>
      </c>
      <c r="Y197" s="15">
        <v>920585</v>
      </c>
      <c r="Z197" s="19">
        <v>56192363</v>
      </c>
      <c r="AA197" s="15">
        <v>51906188</v>
      </c>
      <c r="AB197" s="20">
        <f t="shared" si="9"/>
        <v>0.92372317569204199</v>
      </c>
      <c r="AC197" s="19">
        <v>4872247</v>
      </c>
      <c r="AD197" s="15">
        <v>4537713</v>
      </c>
      <c r="AE197" s="20">
        <f t="shared" si="10"/>
        <v>0.93133886685137268</v>
      </c>
      <c r="AF197" s="2">
        <v>360</v>
      </c>
      <c r="AG197" s="15">
        <v>6921439</v>
      </c>
      <c r="AH197" s="15">
        <v>75193</v>
      </c>
      <c r="AI197" s="18">
        <v>392928</v>
      </c>
      <c r="AJ197" s="8">
        <f t="shared" si="5"/>
        <v>208558810</v>
      </c>
    </row>
    <row r="198" spans="1:36" x14ac:dyDescent="0.15">
      <c r="A198" s="14">
        <v>43008</v>
      </c>
      <c r="B198" s="15">
        <v>83783210</v>
      </c>
      <c r="C198" s="15">
        <v>51272</v>
      </c>
      <c r="D198" s="19">
        <v>335424</v>
      </c>
      <c r="E198" s="15">
        <v>343295</v>
      </c>
      <c r="F198" s="20">
        <f t="shared" si="11"/>
        <v>1.0234658223621447</v>
      </c>
      <c r="G198" s="15">
        <v>38004</v>
      </c>
      <c r="H198" s="15">
        <v>614421</v>
      </c>
      <c r="I198" s="19">
        <v>5079911</v>
      </c>
      <c r="J198" s="15">
        <v>3035835</v>
      </c>
      <c r="K198" s="20">
        <f t="shared" si="6"/>
        <v>0.59761578500095769</v>
      </c>
      <c r="L198" s="19">
        <v>2781956</v>
      </c>
      <c r="M198" s="15">
        <v>2169327</v>
      </c>
      <c r="N198" s="20">
        <f t="shared" si="7"/>
        <v>0.77978479889689123</v>
      </c>
      <c r="O198" s="15">
        <v>14271673</v>
      </c>
      <c r="P198" s="15">
        <v>596600</v>
      </c>
      <c r="Q198" s="19">
        <v>4990508</v>
      </c>
      <c r="R198" s="15">
        <v>4736093</v>
      </c>
      <c r="S198" s="20">
        <f t="shared" si="4"/>
        <v>0.94902021998562069</v>
      </c>
      <c r="T198" s="15">
        <v>5579736</v>
      </c>
      <c r="U198" s="21">
        <v>386</v>
      </c>
      <c r="V198" s="15">
        <v>36</v>
      </c>
      <c r="W198" s="20">
        <f t="shared" si="8"/>
        <v>9.3264248704663211E-2</v>
      </c>
      <c r="X198" s="15">
        <v>7406576</v>
      </c>
      <c r="Y198" s="15">
        <v>793210</v>
      </c>
      <c r="Z198" s="19">
        <v>45202387</v>
      </c>
      <c r="AA198" s="15">
        <v>43815920</v>
      </c>
      <c r="AB198" s="20">
        <f t="shared" si="9"/>
        <v>0.96932757113025914</v>
      </c>
      <c r="AC198" s="19">
        <v>5242948</v>
      </c>
      <c r="AD198" s="15">
        <v>3933405</v>
      </c>
      <c r="AE198" s="20">
        <f t="shared" si="10"/>
        <v>0.75022773447304836</v>
      </c>
      <c r="AF198" s="2">
        <v>300</v>
      </c>
      <c r="AG198" s="15">
        <v>6739916</v>
      </c>
      <c r="AH198" s="15">
        <v>72838</v>
      </c>
      <c r="AI198" s="18">
        <v>351852</v>
      </c>
      <c r="AJ198" s="8">
        <f t="shared" si="5"/>
        <v>178333519</v>
      </c>
    </row>
    <row r="199" spans="1:36" x14ac:dyDescent="0.15">
      <c r="A199" s="14">
        <v>43039</v>
      </c>
      <c r="B199" s="15">
        <v>78951956</v>
      </c>
      <c r="C199" s="15">
        <v>52877</v>
      </c>
      <c r="D199" s="19">
        <v>366083</v>
      </c>
      <c r="E199" s="15">
        <v>324678</v>
      </c>
      <c r="F199" s="20">
        <f t="shared" si="11"/>
        <v>0.88689723368744244</v>
      </c>
      <c r="G199" s="15">
        <v>35804</v>
      </c>
      <c r="H199" s="15">
        <v>667351</v>
      </c>
      <c r="I199" s="19">
        <v>6027366</v>
      </c>
      <c r="J199" s="15">
        <v>3388352</v>
      </c>
      <c r="K199" s="20">
        <f t="shared" si="6"/>
        <v>0.56216131557300486</v>
      </c>
      <c r="L199" s="19">
        <v>2940868</v>
      </c>
      <c r="M199" s="15">
        <v>2290771</v>
      </c>
      <c r="N199" s="20">
        <f t="shared" si="7"/>
        <v>0.77894383562948077</v>
      </c>
      <c r="O199" s="15">
        <v>13948050</v>
      </c>
      <c r="P199" s="15">
        <v>606326</v>
      </c>
      <c r="Q199" s="19">
        <v>5724411</v>
      </c>
      <c r="R199" s="15">
        <v>4808910</v>
      </c>
      <c r="S199" s="20">
        <f t="shared" si="4"/>
        <v>0.84007070771123882</v>
      </c>
      <c r="T199" s="15">
        <v>5580384</v>
      </c>
      <c r="U199" s="21">
        <v>428</v>
      </c>
      <c r="V199" s="15">
        <v>36</v>
      </c>
      <c r="W199" s="20">
        <f t="shared" si="8"/>
        <v>8.4112149532710276E-2</v>
      </c>
      <c r="X199" s="15">
        <v>7557757</v>
      </c>
      <c r="Y199" s="15">
        <v>781294</v>
      </c>
      <c r="Z199" s="19">
        <v>39842995</v>
      </c>
      <c r="AA199" s="15">
        <v>40053675</v>
      </c>
      <c r="AB199" s="20">
        <f t="shared" si="9"/>
        <v>1.0052877550997359</v>
      </c>
      <c r="AC199" s="19">
        <v>4912061</v>
      </c>
      <c r="AD199" s="15">
        <v>3863865</v>
      </c>
      <c r="AE199" s="20">
        <f t="shared" si="10"/>
        <v>0.78660769888647553</v>
      </c>
      <c r="AF199" s="2">
        <v>360</v>
      </c>
      <c r="AG199" s="15">
        <v>7654434</v>
      </c>
      <c r="AH199" s="15">
        <v>59824</v>
      </c>
      <c r="AI199" s="18">
        <v>329460</v>
      </c>
      <c r="AJ199" s="8">
        <f t="shared" si="5"/>
        <v>170956164</v>
      </c>
    </row>
    <row r="200" spans="1:36" x14ac:dyDescent="0.15">
      <c r="A200" s="14">
        <v>43069</v>
      </c>
      <c r="B200" s="15">
        <v>62328158</v>
      </c>
      <c r="C200" s="15">
        <v>43385</v>
      </c>
      <c r="D200" s="19">
        <v>380382</v>
      </c>
      <c r="E200" s="15">
        <v>258934</v>
      </c>
      <c r="F200" s="20">
        <f t="shared" si="11"/>
        <v>0.68072095945654632</v>
      </c>
      <c r="G200" s="15">
        <v>32196</v>
      </c>
      <c r="H200" s="15">
        <v>519750</v>
      </c>
      <c r="I200" s="19">
        <v>5290905</v>
      </c>
      <c r="J200" s="15">
        <v>3047914</v>
      </c>
      <c r="K200" s="20">
        <f t="shared" si="6"/>
        <v>0.57606666534364159</v>
      </c>
      <c r="L200" s="19">
        <v>2724297</v>
      </c>
      <c r="M200" s="15">
        <v>1968708</v>
      </c>
      <c r="N200" s="20">
        <f t="shared" si="7"/>
        <v>0.72264808132152991</v>
      </c>
      <c r="O200" s="15">
        <v>10828108</v>
      </c>
      <c r="P200" s="15">
        <v>485666</v>
      </c>
      <c r="Q200" s="19">
        <v>5265917</v>
      </c>
      <c r="R200" s="15">
        <v>3946115</v>
      </c>
      <c r="S200" s="20">
        <f t="shared" si="4"/>
        <v>0.74936900828478692</v>
      </c>
      <c r="T200" s="15">
        <v>4611600</v>
      </c>
      <c r="U200" s="21">
        <v>594</v>
      </c>
      <c r="V200" s="15">
        <v>122</v>
      </c>
      <c r="W200" s="20">
        <f t="shared" si="8"/>
        <v>0.2053872053872054</v>
      </c>
      <c r="X200" s="15">
        <v>6604910</v>
      </c>
      <c r="Y200" s="15">
        <v>661884</v>
      </c>
      <c r="Z200" s="19">
        <v>39364219</v>
      </c>
      <c r="AA200" s="15">
        <v>29927088</v>
      </c>
      <c r="AB200" s="20">
        <f t="shared" si="9"/>
        <v>0.76026119049891472</v>
      </c>
      <c r="AC200" s="19">
        <v>5267194</v>
      </c>
      <c r="AD200" s="15">
        <v>3207809</v>
      </c>
      <c r="AE200" s="20">
        <f t="shared" si="10"/>
        <v>0.60901667946918225</v>
      </c>
      <c r="AF200" s="2">
        <v>300</v>
      </c>
      <c r="AG200" s="15">
        <v>6760352</v>
      </c>
      <c r="AH200" s="15">
        <v>59926</v>
      </c>
      <c r="AI200" s="18">
        <v>233256</v>
      </c>
      <c r="AJ200" s="8">
        <f t="shared" si="5"/>
        <v>135526181</v>
      </c>
    </row>
    <row r="201" spans="1:36" x14ac:dyDescent="0.15">
      <c r="A201" s="14">
        <v>43100</v>
      </c>
      <c r="B201" s="15">
        <v>61307851</v>
      </c>
      <c r="C201" s="15">
        <v>44292</v>
      </c>
      <c r="D201" s="19">
        <v>308445</v>
      </c>
      <c r="E201" s="15">
        <v>248612</v>
      </c>
      <c r="F201" s="20">
        <f t="shared" si="11"/>
        <v>0.80601728022824171</v>
      </c>
      <c r="G201" s="15">
        <v>31405</v>
      </c>
      <c r="H201" s="15">
        <v>708227</v>
      </c>
      <c r="I201" s="19">
        <v>6298645</v>
      </c>
      <c r="J201" s="15">
        <v>3181686</v>
      </c>
      <c r="K201" s="20">
        <f t="shared" si="6"/>
        <v>0.50513816860610494</v>
      </c>
      <c r="L201" s="19">
        <v>3206976</v>
      </c>
      <c r="M201" s="15">
        <v>2004120</v>
      </c>
      <c r="N201" s="20">
        <f t="shared" si="7"/>
        <v>0.62492516314434532</v>
      </c>
      <c r="O201" s="15">
        <v>10772913</v>
      </c>
      <c r="P201" s="15">
        <v>508762</v>
      </c>
      <c r="Q201" s="19">
        <v>6056654</v>
      </c>
      <c r="R201" s="15">
        <v>3962962</v>
      </c>
      <c r="S201" s="20">
        <f t="shared" si="4"/>
        <v>0.65431540253083631</v>
      </c>
      <c r="T201" s="15">
        <v>4569276</v>
      </c>
      <c r="U201" s="21">
        <v>538</v>
      </c>
      <c r="V201" s="15">
        <v>75</v>
      </c>
      <c r="W201" s="20">
        <f t="shared" si="8"/>
        <v>0.13940520446096655</v>
      </c>
      <c r="X201" s="15">
        <v>6610222</v>
      </c>
      <c r="Y201" s="15">
        <v>674626</v>
      </c>
      <c r="Z201" s="19">
        <v>39083463</v>
      </c>
      <c r="AA201" s="15">
        <v>28996844</v>
      </c>
      <c r="AB201" s="20">
        <f t="shared" si="9"/>
        <v>0.74192105238985606</v>
      </c>
      <c r="AC201" s="19">
        <v>6683046</v>
      </c>
      <c r="AD201" s="15">
        <v>3223941</v>
      </c>
      <c r="AE201" s="20">
        <f t="shared" si="10"/>
        <v>0.48240592687825284</v>
      </c>
      <c r="AF201" s="2">
        <v>372</v>
      </c>
      <c r="AG201" s="15">
        <v>6962162</v>
      </c>
      <c r="AH201" s="15">
        <v>58530</v>
      </c>
      <c r="AI201" s="18">
        <v>247872</v>
      </c>
      <c r="AJ201" s="8">
        <f t="shared" si="5"/>
        <v>134114750</v>
      </c>
    </row>
    <row r="202" spans="1:36" x14ac:dyDescent="0.15">
      <c r="A202" s="14">
        <v>43131</v>
      </c>
      <c r="B202" s="15">
        <v>70917006</v>
      </c>
      <c r="C202" s="15">
        <v>56502</v>
      </c>
      <c r="D202" s="19">
        <v>361325</v>
      </c>
      <c r="E202" s="15">
        <v>258460</v>
      </c>
      <c r="F202" s="20">
        <f t="shared" si="11"/>
        <v>0.71531169999308097</v>
      </c>
      <c r="G202" s="15">
        <v>34053</v>
      </c>
      <c r="H202" s="15">
        <v>465163</v>
      </c>
      <c r="I202" s="19">
        <v>5108437</v>
      </c>
      <c r="J202" s="15">
        <v>3408733</v>
      </c>
      <c r="K202" s="20">
        <f t="shared" si="6"/>
        <v>0.66727513718971188</v>
      </c>
      <c r="L202" s="19">
        <v>2531844</v>
      </c>
      <c r="M202" s="15">
        <v>2313252</v>
      </c>
      <c r="N202" s="20">
        <f t="shared" si="7"/>
        <v>0.91366292709977392</v>
      </c>
      <c r="O202" s="15">
        <v>12939815</v>
      </c>
      <c r="P202" s="15">
        <v>603434</v>
      </c>
      <c r="Q202" s="19">
        <v>5435950</v>
      </c>
      <c r="R202" s="15">
        <v>4637293</v>
      </c>
      <c r="S202" s="20">
        <f t="shared" si="4"/>
        <v>0.85307867070153331</v>
      </c>
      <c r="T202" s="15">
        <v>4861908</v>
      </c>
      <c r="U202" s="21">
        <v>264</v>
      </c>
      <c r="V202" s="15">
        <v>42</v>
      </c>
      <c r="W202" s="20">
        <f t="shared" si="8"/>
        <v>0.15909090909090909</v>
      </c>
      <c r="X202" s="15">
        <v>7058413</v>
      </c>
      <c r="Y202" s="15">
        <v>861225</v>
      </c>
      <c r="Z202" s="19">
        <v>37694041</v>
      </c>
      <c r="AA202" s="15">
        <v>30138335</v>
      </c>
      <c r="AB202" s="20">
        <f t="shared" si="9"/>
        <v>0.79955171163526884</v>
      </c>
      <c r="AC202" s="19">
        <v>4431454</v>
      </c>
      <c r="AD202" s="15">
        <v>3956486</v>
      </c>
      <c r="AE202" s="20">
        <f t="shared" si="10"/>
        <v>0.89281892579726652</v>
      </c>
      <c r="AF202" s="2">
        <v>330</v>
      </c>
      <c r="AG202" s="15">
        <v>6746365</v>
      </c>
      <c r="AH202" s="15">
        <v>56330</v>
      </c>
      <c r="AI202" s="18">
        <v>271608</v>
      </c>
      <c r="AJ202" s="8">
        <f t="shared" si="5"/>
        <v>149584753</v>
      </c>
    </row>
    <row r="203" spans="1:36" x14ac:dyDescent="0.15">
      <c r="A203" s="14">
        <v>43159</v>
      </c>
      <c r="B203" s="15">
        <v>49385541</v>
      </c>
      <c r="C203" s="15">
        <v>36028</v>
      </c>
      <c r="D203" s="19">
        <v>328890</v>
      </c>
      <c r="E203" s="15">
        <v>196142</v>
      </c>
      <c r="F203" s="20">
        <f t="shared" si="11"/>
        <v>0.5963756879199732</v>
      </c>
      <c r="G203" s="15">
        <v>25046</v>
      </c>
      <c r="H203" s="15">
        <v>429859</v>
      </c>
      <c r="I203" s="19">
        <v>4547685</v>
      </c>
      <c r="J203" s="15">
        <v>2542843</v>
      </c>
      <c r="K203" s="20">
        <f t="shared" si="6"/>
        <v>0.55915108456280505</v>
      </c>
      <c r="L203" s="19">
        <v>2429690</v>
      </c>
      <c r="M203" s="15">
        <v>1608354</v>
      </c>
      <c r="N203" s="20">
        <f t="shared" si="7"/>
        <v>0.66195852145746992</v>
      </c>
      <c r="O203" s="15">
        <v>8410227</v>
      </c>
      <c r="P203" s="15">
        <v>407285</v>
      </c>
      <c r="Q203" s="19">
        <v>4953958</v>
      </c>
      <c r="R203" s="15">
        <v>3363159</v>
      </c>
      <c r="S203" s="20">
        <f t="shared" si="4"/>
        <v>0.67888322831965875</v>
      </c>
      <c r="T203" s="15">
        <v>3752412</v>
      </c>
      <c r="U203" s="21">
        <v>577</v>
      </c>
      <c r="V203" s="15">
        <v>24</v>
      </c>
      <c r="W203" s="20">
        <f t="shared" si="8"/>
        <v>4.1594454072790298E-2</v>
      </c>
      <c r="X203" s="15">
        <v>5544702</v>
      </c>
      <c r="Y203" s="15">
        <v>604463</v>
      </c>
      <c r="Z203" s="19">
        <v>35602710</v>
      </c>
      <c r="AA203" s="15">
        <v>22074934</v>
      </c>
      <c r="AB203" s="20">
        <f t="shared" si="9"/>
        <v>0.62003521642032311</v>
      </c>
      <c r="AC203" s="19">
        <v>4679193</v>
      </c>
      <c r="AD203" s="15">
        <v>2817032</v>
      </c>
      <c r="AE203" s="20">
        <f t="shared" si="10"/>
        <v>0.60203372675587441</v>
      </c>
      <c r="AF203" s="2">
        <v>139</v>
      </c>
      <c r="AG203" s="15">
        <v>5588296</v>
      </c>
      <c r="AH203" s="15">
        <v>48753</v>
      </c>
      <c r="AI203" s="18">
        <v>197292</v>
      </c>
      <c r="AJ203" s="8">
        <f t="shared" si="5"/>
        <v>107032531</v>
      </c>
    </row>
    <row r="204" spans="1:36" x14ac:dyDescent="0.15">
      <c r="A204" s="14">
        <v>43190</v>
      </c>
      <c r="B204" s="15">
        <v>72093346</v>
      </c>
      <c r="C204" s="15">
        <v>53585</v>
      </c>
      <c r="D204" s="19">
        <v>332129</v>
      </c>
      <c r="E204" s="15">
        <v>292695</v>
      </c>
      <c r="F204" s="20">
        <f t="shared" si="11"/>
        <v>0.88126902498727899</v>
      </c>
      <c r="G204" s="15">
        <v>39926</v>
      </c>
      <c r="H204" s="15">
        <v>537323</v>
      </c>
      <c r="I204" s="19">
        <v>5161900</v>
      </c>
      <c r="J204" s="15">
        <v>3693010</v>
      </c>
      <c r="K204" s="20">
        <f t="shared" si="6"/>
        <v>0.71543617660163894</v>
      </c>
      <c r="L204" s="19">
        <v>2362732</v>
      </c>
      <c r="M204" s="15">
        <v>2377164</v>
      </c>
      <c r="N204" s="20">
        <f t="shared" si="7"/>
        <v>1.0061081832387253</v>
      </c>
      <c r="O204" s="15">
        <v>12360780</v>
      </c>
      <c r="P204" s="15">
        <v>589514</v>
      </c>
      <c r="Q204" s="19">
        <v>5548086</v>
      </c>
      <c r="R204" s="15">
        <v>5073032</v>
      </c>
      <c r="S204" s="20">
        <f t="shared" si="4"/>
        <v>0.91437515568432071</v>
      </c>
      <c r="T204" s="15">
        <v>4818168</v>
      </c>
      <c r="U204" s="21">
        <v>319</v>
      </c>
      <c r="V204" s="15">
        <v>48</v>
      </c>
      <c r="W204" s="20">
        <f t="shared" si="8"/>
        <v>0.15047021943573669</v>
      </c>
      <c r="X204" s="15">
        <v>8174821</v>
      </c>
      <c r="Y204" s="15">
        <v>868533</v>
      </c>
      <c r="Z204" s="19">
        <v>45169051</v>
      </c>
      <c r="AA204" s="15">
        <v>33264997</v>
      </c>
      <c r="AB204" s="20">
        <f t="shared" si="9"/>
        <v>0.73645552128159608</v>
      </c>
      <c r="AC204" s="19">
        <v>5475453</v>
      </c>
      <c r="AD204" s="15">
        <v>4115674</v>
      </c>
      <c r="AE204" s="20">
        <f t="shared" si="10"/>
        <v>0.75165908647193214</v>
      </c>
      <c r="AF204" s="2">
        <v>415</v>
      </c>
      <c r="AG204" s="15">
        <v>8408764</v>
      </c>
      <c r="AH204" s="15">
        <v>68332</v>
      </c>
      <c r="AI204" s="18">
        <v>228360</v>
      </c>
      <c r="AJ204" s="8">
        <f t="shared" si="5"/>
        <v>157058487</v>
      </c>
    </row>
    <row r="205" spans="1:36" x14ac:dyDescent="0.15">
      <c r="A205" s="14">
        <v>43220</v>
      </c>
      <c r="B205" s="15">
        <v>76541095</v>
      </c>
      <c r="C205" s="15">
        <v>54154</v>
      </c>
      <c r="D205" s="19">
        <v>451602</v>
      </c>
      <c r="E205" s="15">
        <v>313870</v>
      </c>
      <c r="F205" s="20">
        <f t="shared" si="11"/>
        <v>0.69501463678194519</v>
      </c>
      <c r="G205" s="15">
        <v>34560</v>
      </c>
      <c r="H205" s="15">
        <v>584423</v>
      </c>
      <c r="I205" s="19">
        <v>5577798</v>
      </c>
      <c r="J205" s="15">
        <v>3668756</v>
      </c>
      <c r="K205" s="20">
        <f t="shared" si="6"/>
        <v>0.65774271495669079</v>
      </c>
      <c r="L205" s="19">
        <v>2493469</v>
      </c>
      <c r="M205" s="15">
        <v>2425540</v>
      </c>
      <c r="N205" s="20">
        <f t="shared" si="7"/>
        <v>0.97275723099023892</v>
      </c>
      <c r="O205" s="15">
        <v>13059549</v>
      </c>
      <c r="P205" s="15">
        <v>616457</v>
      </c>
      <c r="Q205" s="19">
        <v>5786610</v>
      </c>
      <c r="R205" s="15">
        <v>5366944</v>
      </c>
      <c r="S205" s="20">
        <f t="shared" si="4"/>
        <v>0.92747636353581808</v>
      </c>
      <c r="T205" s="15">
        <v>5123640</v>
      </c>
      <c r="U205" s="21">
        <v>312</v>
      </c>
      <c r="V205" s="15">
        <v>6</v>
      </c>
      <c r="W205" s="20">
        <f t="shared" si="8"/>
        <v>1.9230769230769232E-2</v>
      </c>
      <c r="X205" s="15">
        <v>8325838</v>
      </c>
      <c r="Y205" s="15">
        <v>895745</v>
      </c>
      <c r="Z205" s="19">
        <v>44582079</v>
      </c>
      <c r="AA205" s="15">
        <v>34408357</v>
      </c>
      <c r="AB205" s="20">
        <f t="shared" si="9"/>
        <v>0.77179794598632334</v>
      </c>
      <c r="AC205" s="19">
        <v>5246010</v>
      </c>
      <c r="AD205" s="15">
        <v>4225379</v>
      </c>
      <c r="AE205" s="20">
        <f t="shared" si="10"/>
        <v>0.8054462343762212</v>
      </c>
      <c r="AF205" s="2">
        <v>270</v>
      </c>
      <c r="AG205" s="15">
        <v>8052121</v>
      </c>
      <c r="AH205" s="15">
        <v>63387</v>
      </c>
      <c r="AI205" s="18">
        <v>262452</v>
      </c>
      <c r="AJ205" s="8">
        <f t="shared" si="5"/>
        <v>164022543</v>
      </c>
    </row>
    <row r="206" spans="1:36" x14ac:dyDescent="0.15">
      <c r="A206" s="14">
        <v>43251</v>
      </c>
      <c r="B206" s="15">
        <v>110993206</v>
      </c>
      <c r="C206" s="15">
        <v>84605</v>
      </c>
      <c r="D206" s="19">
        <v>365165</v>
      </c>
      <c r="E206" s="15">
        <v>443998</v>
      </c>
      <c r="F206" s="20">
        <f t="shared" si="11"/>
        <v>1.2158832308682377</v>
      </c>
      <c r="G206" s="15">
        <v>48849</v>
      </c>
      <c r="H206" s="15">
        <v>911467</v>
      </c>
      <c r="I206" s="19">
        <v>5041177</v>
      </c>
      <c r="J206" s="15">
        <v>4963231</v>
      </c>
      <c r="K206" s="20">
        <f t="shared" si="6"/>
        <v>0.98453813464593687</v>
      </c>
      <c r="L206" s="19">
        <v>2467970</v>
      </c>
      <c r="M206" s="15">
        <v>3293545</v>
      </c>
      <c r="N206" s="20">
        <f t="shared" si="7"/>
        <v>1.3345158166428279</v>
      </c>
      <c r="O206" s="15">
        <v>17999570</v>
      </c>
      <c r="P206" s="15">
        <v>802808</v>
      </c>
      <c r="Q206" s="19">
        <v>5130756</v>
      </c>
      <c r="R206" s="15">
        <v>7277589</v>
      </c>
      <c r="S206" s="20">
        <f t="shared" si="4"/>
        <v>1.4184243023835084</v>
      </c>
      <c r="T206" s="15">
        <v>6116436</v>
      </c>
      <c r="U206" s="21">
        <v>375</v>
      </c>
      <c r="V206" s="15">
        <v>304</v>
      </c>
      <c r="W206" s="20">
        <f t="shared" si="8"/>
        <v>0.81066666666666665</v>
      </c>
      <c r="X206" s="15">
        <v>11496762</v>
      </c>
      <c r="Y206" s="15">
        <v>1232092</v>
      </c>
      <c r="Z206" s="19">
        <v>63239220</v>
      </c>
      <c r="AA206" s="15">
        <v>52087844</v>
      </c>
      <c r="AB206" s="20">
        <f t="shared" si="9"/>
        <v>0.82366360622411217</v>
      </c>
      <c r="AC206" s="19">
        <v>5591934</v>
      </c>
      <c r="AD206" s="15">
        <v>5812557</v>
      </c>
      <c r="AE206" s="20">
        <f t="shared" si="10"/>
        <v>1.0394537918365989</v>
      </c>
      <c r="AF206" s="2">
        <v>448</v>
      </c>
      <c r="AG206" s="15">
        <v>11587018</v>
      </c>
      <c r="AH206" s="15">
        <v>99264</v>
      </c>
      <c r="AI206" s="18">
        <v>455748</v>
      </c>
      <c r="AJ206" s="8">
        <f t="shared" si="5"/>
        <v>235707341</v>
      </c>
    </row>
    <row r="207" spans="1:36" x14ac:dyDescent="0.15">
      <c r="A207" s="14">
        <v>43281</v>
      </c>
      <c r="B207" s="15">
        <v>86497712</v>
      </c>
      <c r="C207" s="15">
        <v>59092</v>
      </c>
      <c r="D207" s="19">
        <v>415982</v>
      </c>
      <c r="E207" s="15">
        <v>350875</v>
      </c>
      <c r="F207" s="20">
        <f t="shared" si="11"/>
        <v>0.84348601622185571</v>
      </c>
      <c r="G207" s="15">
        <v>38057</v>
      </c>
      <c r="H207" s="15">
        <v>614761</v>
      </c>
      <c r="I207" s="19">
        <v>4809375</v>
      </c>
      <c r="J207" s="15">
        <v>3605567</v>
      </c>
      <c r="K207" s="20">
        <f t="shared" si="6"/>
        <v>0.74969554256010396</v>
      </c>
      <c r="L207" s="19">
        <v>2285262</v>
      </c>
      <c r="M207" s="15">
        <v>2285881</v>
      </c>
      <c r="N207" s="20">
        <f t="shared" si="7"/>
        <v>1.0002708660976292</v>
      </c>
      <c r="O207" s="15">
        <v>13513244</v>
      </c>
      <c r="P207" s="15">
        <v>597386</v>
      </c>
      <c r="Q207" s="19">
        <v>5564553</v>
      </c>
      <c r="R207" s="15">
        <v>4997686</v>
      </c>
      <c r="S207" s="20">
        <f t="shared" si="4"/>
        <v>0.89812892428196833</v>
      </c>
      <c r="T207" s="15">
        <v>5013036</v>
      </c>
      <c r="U207" s="21">
        <v>564</v>
      </c>
      <c r="V207" s="15">
        <v>17</v>
      </c>
      <c r="W207" s="20">
        <f t="shared" si="8"/>
        <v>3.0141843971631204E-2</v>
      </c>
      <c r="X207" s="15">
        <v>8417791</v>
      </c>
      <c r="Y207" s="15">
        <v>852269</v>
      </c>
      <c r="Z207" s="19">
        <v>66625479</v>
      </c>
      <c r="AA207" s="15">
        <v>41952813</v>
      </c>
      <c r="AB207" s="20">
        <f t="shared" si="9"/>
        <v>0.62968122150386341</v>
      </c>
      <c r="AC207" s="19">
        <v>6119225</v>
      </c>
      <c r="AD207" s="15">
        <v>4192515</v>
      </c>
      <c r="AE207" s="20">
        <f t="shared" si="10"/>
        <v>0.68513823237419769</v>
      </c>
      <c r="AF207" s="2">
        <v>249</v>
      </c>
      <c r="AG207" s="15">
        <v>8632851</v>
      </c>
      <c r="AH207" s="15">
        <v>77080</v>
      </c>
      <c r="AI207" s="18">
        <v>718308</v>
      </c>
      <c r="AJ207" s="8">
        <f t="shared" si="5"/>
        <v>182417190</v>
      </c>
    </row>
    <row r="208" spans="1:36" x14ac:dyDescent="0.15">
      <c r="A208" s="14">
        <v>43312</v>
      </c>
      <c r="B208" s="15">
        <v>99176027</v>
      </c>
      <c r="C208" s="15">
        <v>64512</v>
      </c>
      <c r="D208" s="19">
        <v>393921</v>
      </c>
      <c r="E208" s="15">
        <v>342030</v>
      </c>
      <c r="F208" s="20">
        <f t="shared" si="11"/>
        <v>0.86827054155528649</v>
      </c>
      <c r="G208" s="15">
        <v>34403</v>
      </c>
      <c r="H208" s="15">
        <v>631969</v>
      </c>
      <c r="I208" s="19">
        <v>4924487</v>
      </c>
      <c r="J208" s="15">
        <v>3536954</v>
      </c>
      <c r="K208" s="20">
        <f t="shared" si="6"/>
        <v>0.71823806215754049</v>
      </c>
      <c r="L208" s="19">
        <v>2630120</v>
      </c>
      <c r="M208" s="15">
        <v>2407521</v>
      </c>
      <c r="N208" s="20">
        <f t="shared" si="7"/>
        <v>0.91536545861025354</v>
      </c>
      <c r="O208" s="15">
        <v>15330454</v>
      </c>
      <c r="P208" s="15">
        <v>657493</v>
      </c>
      <c r="Q208" s="19">
        <v>5198398</v>
      </c>
      <c r="R208" s="15">
        <v>5356543</v>
      </c>
      <c r="S208" s="20">
        <f t="shared" si="4"/>
        <v>1.0304218722768053</v>
      </c>
      <c r="T208" s="15">
        <v>5197872</v>
      </c>
      <c r="U208" s="21">
        <v>312</v>
      </c>
      <c r="V208" s="15">
        <v>0</v>
      </c>
      <c r="W208" s="20">
        <f t="shared" si="8"/>
        <v>0</v>
      </c>
      <c r="X208" s="15">
        <v>8792587</v>
      </c>
      <c r="Y208" s="15">
        <v>913108</v>
      </c>
      <c r="Z208" s="19">
        <v>75366141</v>
      </c>
      <c r="AA208" s="15">
        <v>49074668</v>
      </c>
      <c r="AB208" s="20">
        <f t="shared" si="9"/>
        <v>0.65115007016214355</v>
      </c>
      <c r="AC208" s="19">
        <v>6380095</v>
      </c>
      <c r="AD208" s="15">
        <v>4590547</v>
      </c>
      <c r="AE208" s="20">
        <f t="shared" si="10"/>
        <v>0.71951075963602418</v>
      </c>
      <c r="AF208" s="2">
        <v>292</v>
      </c>
      <c r="AG208" s="15">
        <v>8223428</v>
      </c>
      <c r="AH208" s="15">
        <v>80100</v>
      </c>
      <c r="AI208" s="18">
        <v>854928</v>
      </c>
      <c r="AJ208" s="8">
        <f t="shared" si="5"/>
        <v>205265436</v>
      </c>
    </row>
    <row r="209" spans="1:36" x14ac:dyDescent="0.15">
      <c r="A209" s="14">
        <v>43343</v>
      </c>
      <c r="B209" s="15">
        <v>99265352</v>
      </c>
      <c r="C209" s="15">
        <v>61548</v>
      </c>
      <c r="D209" s="19">
        <v>361385</v>
      </c>
      <c r="E209" s="15">
        <v>349380</v>
      </c>
      <c r="F209" s="20">
        <f t="shared" si="11"/>
        <v>0.96678058026758162</v>
      </c>
      <c r="G209" s="15">
        <v>36048</v>
      </c>
      <c r="H209" s="15">
        <v>496197</v>
      </c>
      <c r="I209" s="19">
        <v>4596249</v>
      </c>
      <c r="J209" s="15">
        <v>3356852</v>
      </c>
      <c r="K209" s="20">
        <f t="shared" si="6"/>
        <v>0.73034598430154674</v>
      </c>
      <c r="L209" s="19">
        <v>2152141</v>
      </c>
      <c r="M209" s="15">
        <v>2311189</v>
      </c>
      <c r="N209" s="20">
        <f t="shared" si="7"/>
        <v>1.0739022210905327</v>
      </c>
      <c r="O209" s="15">
        <v>14947002</v>
      </c>
      <c r="P209" s="15">
        <v>656985</v>
      </c>
      <c r="Q209" s="19">
        <v>4969413</v>
      </c>
      <c r="R209" s="15">
        <v>5140837</v>
      </c>
      <c r="S209" s="20">
        <f t="shared" si="4"/>
        <v>1.0344958247583769</v>
      </c>
      <c r="T209" s="15">
        <v>5527380</v>
      </c>
      <c r="U209" s="21">
        <v>300</v>
      </c>
      <c r="V209" s="15">
        <v>89</v>
      </c>
      <c r="W209" s="20">
        <f t="shared" si="8"/>
        <v>0.29666666666666669</v>
      </c>
      <c r="X209" s="15">
        <v>8251376</v>
      </c>
      <c r="Y209" s="15">
        <v>872569</v>
      </c>
      <c r="Z209" s="19">
        <v>55223485</v>
      </c>
      <c r="AA209" s="15">
        <v>50638967</v>
      </c>
      <c r="AB209" s="20">
        <f t="shared" si="9"/>
        <v>0.91698245773514653</v>
      </c>
      <c r="AC209" s="19">
        <v>5104329</v>
      </c>
      <c r="AD209" s="15">
        <v>4465913</v>
      </c>
      <c r="AE209" s="20">
        <f t="shared" si="10"/>
        <v>0.87492655743781411</v>
      </c>
      <c r="AF209" s="2">
        <v>475</v>
      </c>
      <c r="AG209" s="15">
        <v>6832777</v>
      </c>
      <c r="AH209" s="15">
        <v>73184</v>
      </c>
      <c r="AI209" s="18">
        <v>888132</v>
      </c>
      <c r="AJ209" s="8">
        <f t="shared" si="5"/>
        <v>204172252</v>
      </c>
    </row>
    <row r="210" spans="1:36" x14ac:dyDescent="0.15">
      <c r="A210" s="14">
        <v>43373</v>
      </c>
      <c r="B210" s="15">
        <v>78197839</v>
      </c>
      <c r="C210" s="15">
        <v>52035</v>
      </c>
      <c r="D210" s="19">
        <v>284030</v>
      </c>
      <c r="E210" s="15">
        <v>261242</v>
      </c>
      <c r="F210" s="20">
        <f t="shared" si="11"/>
        <v>0.91976903848185054</v>
      </c>
      <c r="G210" s="15">
        <v>27524</v>
      </c>
      <c r="H210" s="15">
        <v>456308</v>
      </c>
      <c r="I210" s="19">
        <v>4841755</v>
      </c>
      <c r="J210" s="15">
        <v>2889877</v>
      </c>
      <c r="K210" s="20">
        <f t="shared" si="6"/>
        <v>0.59686559935395322</v>
      </c>
      <c r="L210" s="19">
        <v>2592855</v>
      </c>
      <c r="M210" s="15">
        <v>1921246</v>
      </c>
      <c r="N210" s="20">
        <f t="shared" si="7"/>
        <v>0.74097703111049407</v>
      </c>
      <c r="O210" s="15">
        <v>12227925</v>
      </c>
      <c r="P210" s="15">
        <v>552782</v>
      </c>
      <c r="Q210" s="19">
        <v>5155615</v>
      </c>
      <c r="R210" s="15">
        <v>4430509</v>
      </c>
      <c r="S210" s="20">
        <f t="shared" si="4"/>
        <v>0.85935606130403452</v>
      </c>
      <c r="T210" s="15">
        <v>4425552</v>
      </c>
      <c r="U210" s="21">
        <v>228</v>
      </c>
      <c r="V210" s="15">
        <v>10</v>
      </c>
      <c r="W210" s="20">
        <f t="shared" si="8"/>
        <v>4.3859649122807015E-2</v>
      </c>
      <c r="X210" s="15">
        <v>7024145</v>
      </c>
      <c r="Y210" s="15">
        <v>714877</v>
      </c>
      <c r="Z210" s="19">
        <v>38633336</v>
      </c>
      <c r="AA210" s="15">
        <v>38816662</v>
      </c>
      <c r="AB210" s="20">
        <f t="shared" si="9"/>
        <v>1.004745280086607</v>
      </c>
      <c r="AC210" s="19">
        <v>4915647</v>
      </c>
      <c r="AD210" s="15">
        <v>3634520</v>
      </c>
      <c r="AE210" s="20">
        <f t="shared" si="10"/>
        <v>0.73937774620512819</v>
      </c>
      <c r="AF210" s="2">
        <v>175</v>
      </c>
      <c r="AG210" s="15">
        <v>6121878</v>
      </c>
      <c r="AH210" s="15">
        <v>68344</v>
      </c>
      <c r="AI210" s="18">
        <v>694296</v>
      </c>
      <c r="AJ210" s="8">
        <f t="shared" si="5"/>
        <v>162517746</v>
      </c>
    </row>
    <row r="211" spans="1:36" x14ac:dyDescent="0.15">
      <c r="A211" s="14">
        <v>43404</v>
      </c>
      <c r="B211" s="15">
        <v>84940413</v>
      </c>
      <c r="C211" s="15">
        <v>65168</v>
      </c>
      <c r="D211" s="19">
        <v>354066</v>
      </c>
      <c r="E211" s="15">
        <v>282193</v>
      </c>
      <c r="F211" s="20">
        <f t="shared" si="11"/>
        <v>0.79700677274858356</v>
      </c>
      <c r="G211" s="15">
        <v>33641</v>
      </c>
      <c r="H211" s="15">
        <v>691313</v>
      </c>
      <c r="I211" s="19">
        <v>5865849</v>
      </c>
      <c r="J211" s="15">
        <v>3664817</v>
      </c>
      <c r="K211" s="20">
        <f t="shared" si="6"/>
        <v>0.62477179347780687</v>
      </c>
      <c r="L211" s="19">
        <v>2967881</v>
      </c>
      <c r="M211" s="15">
        <v>2309746</v>
      </c>
      <c r="N211" s="20">
        <f t="shared" si="7"/>
        <v>0.77824751059762842</v>
      </c>
      <c r="O211" s="15">
        <v>13452849</v>
      </c>
      <c r="P211" s="15">
        <v>639542</v>
      </c>
      <c r="Q211" s="19">
        <v>6351046</v>
      </c>
      <c r="R211" s="15">
        <v>5282994</v>
      </c>
      <c r="S211" s="20">
        <f t="shared" si="4"/>
        <v>0.83183053626127101</v>
      </c>
      <c r="T211" s="15">
        <v>4943844</v>
      </c>
      <c r="U211" s="21">
        <v>642</v>
      </c>
      <c r="V211" s="15">
        <v>112</v>
      </c>
      <c r="W211" s="20">
        <f t="shared" si="8"/>
        <v>0.17445482866043613</v>
      </c>
      <c r="X211" s="15">
        <v>8362826</v>
      </c>
      <c r="Y211" s="15">
        <v>831868</v>
      </c>
      <c r="Z211" s="19">
        <v>36473220</v>
      </c>
      <c r="AA211" s="15">
        <v>40755343</v>
      </c>
      <c r="AB211" s="20">
        <f t="shared" si="9"/>
        <v>1.1174045779341666</v>
      </c>
      <c r="AC211" s="19">
        <v>4499252</v>
      </c>
      <c r="AD211" s="15">
        <v>4072564</v>
      </c>
      <c r="AE211" s="20">
        <f t="shared" si="10"/>
        <v>0.90516468070692635</v>
      </c>
      <c r="AF211" s="2">
        <v>290</v>
      </c>
      <c r="AG211" s="15">
        <v>8014042</v>
      </c>
      <c r="AH211" s="15">
        <v>70668</v>
      </c>
      <c r="AI211" s="18">
        <v>727560</v>
      </c>
      <c r="AJ211" s="8">
        <f t="shared" si="5"/>
        <v>179141793</v>
      </c>
    </row>
    <row r="212" spans="1:36" x14ac:dyDescent="0.15">
      <c r="A212" s="14">
        <v>43434</v>
      </c>
      <c r="B212" s="15">
        <v>65928110</v>
      </c>
      <c r="C212" s="15">
        <v>51310</v>
      </c>
      <c r="D212" s="19">
        <v>230806</v>
      </c>
      <c r="E212" s="15">
        <v>196499</v>
      </c>
      <c r="F212" s="20">
        <f t="shared" si="11"/>
        <v>0.85136001663734917</v>
      </c>
      <c r="G212" s="15">
        <v>33412</v>
      </c>
      <c r="H212" s="15">
        <v>571532</v>
      </c>
      <c r="I212" s="19">
        <v>5175053</v>
      </c>
      <c r="J212" s="15">
        <v>3044220</v>
      </c>
      <c r="K212" s="20">
        <f t="shared" si="6"/>
        <v>0.58824904788414722</v>
      </c>
      <c r="L212" s="19">
        <v>2551794</v>
      </c>
      <c r="M212" s="15">
        <v>1846654</v>
      </c>
      <c r="N212" s="20">
        <f t="shared" si="7"/>
        <v>0.72366891684830359</v>
      </c>
      <c r="O212" s="15">
        <v>10155806</v>
      </c>
      <c r="P212" s="15">
        <v>499438</v>
      </c>
      <c r="Q212" s="19">
        <v>5382422</v>
      </c>
      <c r="R212" s="15">
        <v>4187957</v>
      </c>
      <c r="S212" s="20">
        <f t="shared" si="4"/>
        <v>0.77808038834561843</v>
      </c>
      <c r="T212" s="15">
        <v>4300116</v>
      </c>
      <c r="U212" s="21">
        <v>360</v>
      </c>
      <c r="V212" s="15">
        <v>145</v>
      </c>
      <c r="W212" s="20">
        <f t="shared" si="8"/>
        <v>0.40277777777777779</v>
      </c>
      <c r="X212" s="15">
        <v>6795942</v>
      </c>
      <c r="Y212" s="15">
        <v>675610</v>
      </c>
      <c r="Z212" s="19">
        <v>39234701</v>
      </c>
      <c r="AA212" s="15">
        <v>30841273</v>
      </c>
      <c r="AB212" s="20">
        <f t="shared" si="9"/>
        <v>0.78607131477821124</v>
      </c>
      <c r="AC212" s="19">
        <v>5601478</v>
      </c>
      <c r="AD212" s="15">
        <v>3229980</v>
      </c>
      <c r="AE212" s="20">
        <f t="shared" si="10"/>
        <v>0.57662995373721004</v>
      </c>
      <c r="AF212" s="2">
        <v>265</v>
      </c>
      <c r="AG212" s="15">
        <v>6697267</v>
      </c>
      <c r="AH212" s="15">
        <v>57003</v>
      </c>
      <c r="AI212" s="18">
        <v>603024</v>
      </c>
      <c r="AJ212" s="8">
        <f t="shared" si="5"/>
        <v>139715563</v>
      </c>
    </row>
    <row r="213" spans="1:36" x14ac:dyDescent="0.15">
      <c r="A213" s="14">
        <v>43465</v>
      </c>
      <c r="B213" s="15">
        <v>61105568</v>
      </c>
      <c r="C213" s="15">
        <v>49484</v>
      </c>
      <c r="D213" s="19">
        <v>268571</v>
      </c>
      <c r="E213" s="15">
        <v>219000</v>
      </c>
      <c r="F213" s="20">
        <f t="shared" si="11"/>
        <v>0.81542683312792519</v>
      </c>
      <c r="G213" s="15">
        <v>22819</v>
      </c>
      <c r="H213" s="15">
        <v>685866</v>
      </c>
      <c r="I213" s="19">
        <v>5638978</v>
      </c>
      <c r="J213" s="15">
        <v>2979899</v>
      </c>
      <c r="K213" s="20">
        <f t="shared" si="6"/>
        <v>0.5284466440550043</v>
      </c>
      <c r="L213" s="19">
        <v>2670188</v>
      </c>
      <c r="M213" s="15">
        <v>1825237</v>
      </c>
      <c r="N213" s="20">
        <f t="shared" si="7"/>
        <v>0.68356123239262556</v>
      </c>
      <c r="O213" s="15">
        <v>10074926</v>
      </c>
      <c r="P213" s="15">
        <v>495251</v>
      </c>
      <c r="Q213" s="19">
        <v>5641236</v>
      </c>
      <c r="R213" s="15">
        <v>4047707</v>
      </c>
      <c r="S213" s="20">
        <f t="shared" si="4"/>
        <v>0.71752130206926279</v>
      </c>
      <c r="T213" s="15">
        <v>3563604</v>
      </c>
      <c r="U213" s="21">
        <v>300</v>
      </c>
      <c r="V213" s="15">
        <v>4</v>
      </c>
      <c r="W213" s="20">
        <f t="shared" si="8"/>
        <v>1.3333333333333334E-2</v>
      </c>
      <c r="X213" s="15">
        <v>6616632</v>
      </c>
      <c r="Y213" s="15">
        <v>667768</v>
      </c>
      <c r="Z213" s="19">
        <v>37270567</v>
      </c>
      <c r="AA213" s="15">
        <v>27943019</v>
      </c>
      <c r="AB213" s="20">
        <f t="shared" si="9"/>
        <v>0.74973420715601136</v>
      </c>
      <c r="AC213" s="19">
        <v>6416393</v>
      </c>
      <c r="AD213" s="15">
        <v>3138824</v>
      </c>
      <c r="AE213" s="20">
        <f t="shared" si="10"/>
        <v>0.48918824018416579</v>
      </c>
      <c r="AF213" s="2">
        <v>299</v>
      </c>
      <c r="AG213" s="15">
        <v>6508621</v>
      </c>
      <c r="AH213" s="15">
        <v>58308</v>
      </c>
      <c r="AI213" s="18">
        <v>415548</v>
      </c>
      <c r="AJ213" s="8">
        <f t="shared" si="5"/>
        <v>130418384</v>
      </c>
    </row>
    <row r="214" spans="1:36" x14ac:dyDescent="0.15">
      <c r="A214" s="14">
        <v>43496</v>
      </c>
      <c r="B214" s="15">
        <v>76318154</v>
      </c>
      <c r="C214" s="15">
        <v>58579</v>
      </c>
      <c r="D214" s="19">
        <v>260759</v>
      </c>
      <c r="E214" s="15">
        <v>217421</v>
      </c>
      <c r="F214" s="20">
        <f t="shared" si="11"/>
        <v>0.83380055913698092</v>
      </c>
      <c r="G214" s="15">
        <v>36485</v>
      </c>
      <c r="H214" s="15">
        <v>557863</v>
      </c>
      <c r="I214" s="19">
        <v>5245851</v>
      </c>
      <c r="J214" s="15">
        <v>3453784</v>
      </c>
      <c r="K214" s="20">
        <f t="shared" si="6"/>
        <v>0.65838393046237875</v>
      </c>
      <c r="L214" s="19">
        <v>2683895</v>
      </c>
      <c r="M214" s="15">
        <v>2273574</v>
      </c>
      <c r="N214" s="20">
        <f t="shared" si="7"/>
        <v>0.84711734251898829</v>
      </c>
      <c r="O214" s="15">
        <v>12608439</v>
      </c>
      <c r="P214" s="15">
        <v>620138</v>
      </c>
      <c r="Q214" s="19">
        <v>5657901</v>
      </c>
      <c r="R214" s="15">
        <v>4890463</v>
      </c>
      <c r="S214" s="20">
        <f t="shared" si="4"/>
        <v>0.86435994549922313</v>
      </c>
      <c r="T214" s="15">
        <v>4737480</v>
      </c>
      <c r="U214" s="21">
        <v>139</v>
      </c>
      <c r="V214" s="15">
        <v>155</v>
      </c>
      <c r="W214" s="20">
        <f t="shared" si="8"/>
        <v>1.1151079136690647</v>
      </c>
      <c r="X214" s="15">
        <v>7532562</v>
      </c>
      <c r="Y214" s="15">
        <v>898449</v>
      </c>
      <c r="Z214" s="19">
        <v>39894441</v>
      </c>
      <c r="AA214" s="15">
        <v>31371203</v>
      </c>
      <c r="AB214" s="20">
        <f t="shared" si="9"/>
        <v>0.786355246837523</v>
      </c>
      <c r="AC214" s="19">
        <v>4518331</v>
      </c>
      <c r="AD214" s="15">
        <v>4038960</v>
      </c>
      <c r="AE214" s="20">
        <f t="shared" si="10"/>
        <v>0.89390529379100381</v>
      </c>
      <c r="AF214" s="2">
        <v>317</v>
      </c>
      <c r="AG214" s="15">
        <v>7022528</v>
      </c>
      <c r="AH214" s="15">
        <v>62997</v>
      </c>
      <c r="AI214" s="18">
        <v>656364</v>
      </c>
      <c r="AJ214" s="8">
        <f t="shared" si="5"/>
        <v>157355915</v>
      </c>
    </row>
    <row r="215" spans="1:36" x14ac:dyDescent="0.15">
      <c r="A215" s="14">
        <v>43524</v>
      </c>
      <c r="B215" s="15">
        <v>48484342</v>
      </c>
      <c r="C215" s="15">
        <v>39005</v>
      </c>
      <c r="D215" s="19">
        <v>227711</v>
      </c>
      <c r="E215" s="15">
        <v>146615</v>
      </c>
      <c r="F215" s="20">
        <f t="shared" si="11"/>
        <v>0.64386437194514101</v>
      </c>
      <c r="G215" s="15">
        <v>20487</v>
      </c>
      <c r="H215" s="15">
        <v>418485</v>
      </c>
      <c r="I215" s="19">
        <v>4648173</v>
      </c>
      <c r="J215" s="15">
        <v>2385972</v>
      </c>
      <c r="K215" s="20">
        <f t="shared" si="6"/>
        <v>0.51331394076769521</v>
      </c>
      <c r="L215" s="19">
        <v>2231026</v>
      </c>
      <c r="M215" s="15">
        <v>1452413</v>
      </c>
      <c r="N215" s="20">
        <f t="shared" si="7"/>
        <v>0.65100675653264461</v>
      </c>
      <c r="O215" s="15">
        <v>7585869</v>
      </c>
      <c r="P215" s="15">
        <v>395997</v>
      </c>
      <c r="Q215" s="19">
        <v>4976661</v>
      </c>
      <c r="R215" s="15">
        <v>3191687</v>
      </c>
      <c r="S215" s="20">
        <f t="shared" si="4"/>
        <v>0.64133100486450656</v>
      </c>
      <c r="T215" s="15">
        <v>2990496</v>
      </c>
      <c r="U215" s="21">
        <v>364</v>
      </c>
      <c r="V215" s="15">
        <v>60</v>
      </c>
      <c r="W215" s="20">
        <f t="shared" si="8"/>
        <v>0.16483516483516483</v>
      </c>
      <c r="X215" s="15">
        <v>5462879</v>
      </c>
      <c r="Y215" s="15">
        <v>573539</v>
      </c>
      <c r="Z215" s="19">
        <v>37290057</v>
      </c>
      <c r="AA215" s="15">
        <v>21230394</v>
      </c>
      <c r="AB215" s="20">
        <f t="shared" si="9"/>
        <v>0.56933122950174087</v>
      </c>
      <c r="AC215" s="19">
        <v>4593270</v>
      </c>
      <c r="AD215" s="15">
        <v>2610529</v>
      </c>
      <c r="AE215" s="20">
        <f t="shared" si="10"/>
        <v>0.56833780727020189</v>
      </c>
      <c r="AF215" s="2">
        <v>227</v>
      </c>
      <c r="AG215" s="15">
        <v>5233234</v>
      </c>
      <c r="AH215" s="15">
        <v>49186</v>
      </c>
      <c r="AI215" s="18">
        <v>359940</v>
      </c>
      <c r="AJ215" s="8">
        <f t="shared" si="5"/>
        <v>102631356</v>
      </c>
    </row>
    <row r="216" spans="1:36" x14ac:dyDescent="0.15">
      <c r="A216" s="14">
        <v>43555</v>
      </c>
      <c r="B216" s="15">
        <v>81359822</v>
      </c>
      <c r="C216" s="15">
        <v>63915</v>
      </c>
      <c r="D216" s="19">
        <v>247797</v>
      </c>
      <c r="E216" s="15">
        <v>250046</v>
      </c>
      <c r="F216" s="20">
        <f t="shared" si="11"/>
        <v>1.009075977513852</v>
      </c>
      <c r="G216" s="15">
        <v>35346</v>
      </c>
      <c r="H216" s="15">
        <v>684343</v>
      </c>
      <c r="I216" s="19">
        <v>4666293</v>
      </c>
      <c r="J216" s="15">
        <v>3851408</v>
      </c>
      <c r="K216" s="20">
        <f t="shared" si="6"/>
        <v>0.8253678026647705</v>
      </c>
      <c r="L216" s="19">
        <v>2633700</v>
      </c>
      <c r="M216" s="15">
        <v>2457006</v>
      </c>
      <c r="N216" s="20">
        <f t="shared" si="7"/>
        <v>0.93291035425447089</v>
      </c>
      <c r="O216" s="15">
        <v>12339485</v>
      </c>
      <c r="P216" s="15">
        <v>621183</v>
      </c>
      <c r="Q216" s="19">
        <v>5055383</v>
      </c>
      <c r="R216" s="15">
        <v>5611255</v>
      </c>
      <c r="S216" s="20">
        <f t="shared" si="4"/>
        <v>1.1099564563159705</v>
      </c>
      <c r="T216" s="15">
        <v>4049436</v>
      </c>
      <c r="U216" s="21">
        <v>204</v>
      </c>
      <c r="V216" s="15">
        <v>102</v>
      </c>
      <c r="W216" s="20">
        <f t="shared" si="8"/>
        <v>0.5</v>
      </c>
      <c r="X216" s="15">
        <v>8971105</v>
      </c>
      <c r="Y216" s="15">
        <v>962779</v>
      </c>
      <c r="Z216" s="19">
        <v>44054214</v>
      </c>
      <c r="AA216" s="15">
        <v>36130590</v>
      </c>
      <c r="AB216" s="20">
        <f t="shared" si="9"/>
        <v>0.82013924933492177</v>
      </c>
      <c r="AC216" s="19">
        <v>5439243</v>
      </c>
      <c r="AD216" s="15">
        <v>4322743</v>
      </c>
      <c r="AE216" s="20">
        <f t="shared" si="10"/>
        <v>0.79473246552875099</v>
      </c>
      <c r="AF216" s="2">
        <v>231</v>
      </c>
      <c r="AG216" s="15">
        <v>8536239</v>
      </c>
      <c r="AH216" s="15">
        <v>48067</v>
      </c>
      <c r="AI216" s="18">
        <v>540432</v>
      </c>
      <c r="AJ216" s="8">
        <f t="shared" si="5"/>
        <v>170835533</v>
      </c>
    </row>
    <row r="217" spans="1:36" x14ac:dyDescent="0.15">
      <c r="A217" s="14">
        <v>43585</v>
      </c>
      <c r="B217" s="15">
        <v>92200549</v>
      </c>
      <c r="C217" s="15">
        <v>70291</v>
      </c>
      <c r="D217" s="19">
        <v>280460</v>
      </c>
      <c r="E217" s="15">
        <v>269634</v>
      </c>
      <c r="F217" s="20">
        <f t="shared" si="11"/>
        <v>0.96139913000071309</v>
      </c>
      <c r="G217" s="15">
        <v>33445</v>
      </c>
      <c r="H217" s="15">
        <v>750269</v>
      </c>
      <c r="I217" s="19">
        <v>5671905</v>
      </c>
      <c r="J217" s="15">
        <v>4069685</v>
      </c>
      <c r="K217" s="20">
        <f t="shared" si="6"/>
        <v>0.71751642525747528</v>
      </c>
      <c r="L217" s="19">
        <v>2645474</v>
      </c>
      <c r="M217" s="15">
        <v>2687510</v>
      </c>
      <c r="N217" s="20">
        <f t="shared" si="7"/>
        <v>1.0158897800545383</v>
      </c>
      <c r="O217" s="15">
        <v>13474403</v>
      </c>
      <c r="P217" s="15">
        <v>680932</v>
      </c>
      <c r="Q217" s="19">
        <v>6025136</v>
      </c>
      <c r="R217" s="15">
        <v>6121269</v>
      </c>
      <c r="S217" s="20">
        <f t="shared" si="4"/>
        <v>1.0159553244939201</v>
      </c>
      <c r="T217" s="15">
        <v>4827768</v>
      </c>
      <c r="U217" s="21">
        <v>219</v>
      </c>
      <c r="V217" s="15">
        <v>47</v>
      </c>
      <c r="W217" s="20">
        <f t="shared" si="8"/>
        <v>0.21461187214611871</v>
      </c>
      <c r="X217" s="15">
        <v>9810934</v>
      </c>
      <c r="Y217" s="15">
        <v>1043877</v>
      </c>
      <c r="Z217" s="19">
        <v>47893074</v>
      </c>
      <c r="AA217" s="15">
        <v>40868777</v>
      </c>
      <c r="AB217" s="20">
        <f t="shared" si="9"/>
        <v>0.8533337617877691</v>
      </c>
      <c r="AC217" s="19">
        <v>5366531</v>
      </c>
      <c r="AD217" s="15">
        <v>4727748</v>
      </c>
      <c r="AE217" s="20">
        <f t="shared" si="10"/>
        <v>0.88096910275930573</v>
      </c>
      <c r="AF217" s="2">
        <v>224</v>
      </c>
      <c r="AG217" s="15">
        <v>9053151</v>
      </c>
      <c r="AH217" s="15">
        <v>56099</v>
      </c>
      <c r="AI217" s="18">
        <v>803052</v>
      </c>
      <c r="AJ217" s="8">
        <f t="shared" si="5"/>
        <v>191549664</v>
      </c>
    </row>
    <row r="218" spans="1:36" x14ac:dyDescent="0.15">
      <c r="A218" s="14">
        <v>43616</v>
      </c>
      <c r="B218" s="15">
        <v>89959957</v>
      </c>
      <c r="C218" s="15">
        <v>67049</v>
      </c>
      <c r="D218" s="19"/>
      <c r="E218" s="15">
        <v>251985</v>
      </c>
      <c r="F218" s="20"/>
      <c r="G218" s="15">
        <v>38812</v>
      </c>
      <c r="H218" s="15">
        <v>715063</v>
      </c>
      <c r="I218" s="19">
        <v>4592650</v>
      </c>
      <c r="J218" s="15">
        <v>3912784</v>
      </c>
      <c r="K218" s="20">
        <f t="shared" si="6"/>
        <v>0.85196651170892623</v>
      </c>
      <c r="L218" s="19">
        <v>1785703</v>
      </c>
      <c r="M218" s="15">
        <v>2543437</v>
      </c>
      <c r="N218" s="20">
        <f t="shared" si="7"/>
        <v>1.4243337217891217</v>
      </c>
      <c r="O218" s="15">
        <v>12938016</v>
      </c>
      <c r="P218" s="15">
        <v>629719</v>
      </c>
      <c r="Q218" s="19">
        <v>5248485</v>
      </c>
      <c r="R218" s="15">
        <v>5622377</v>
      </c>
      <c r="S218" s="20">
        <f t="shared" ref="S218:S256" si="12">R218/Q218</f>
        <v>1.0712380810843509</v>
      </c>
      <c r="T218" s="15">
        <v>4432704</v>
      </c>
      <c r="U218" s="21">
        <v>165</v>
      </c>
      <c r="V218" s="15">
        <v>12</v>
      </c>
      <c r="W218" s="20">
        <f t="shared" si="8"/>
        <v>7.2727272727272724E-2</v>
      </c>
      <c r="X218" s="15">
        <v>9380694</v>
      </c>
      <c r="Y218" s="15">
        <v>978680</v>
      </c>
      <c r="Z218" s="19">
        <v>53811030</v>
      </c>
      <c r="AA218" s="15">
        <v>40363529</v>
      </c>
      <c r="AB218" s="20">
        <f t="shared" si="9"/>
        <v>0.75009768443384195</v>
      </c>
      <c r="AC218" s="19">
        <v>4963096</v>
      </c>
      <c r="AD218" s="15">
        <v>4469752</v>
      </c>
      <c r="AE218" s="20">
        <f t="shared" si="10"/>
        <v>0.90059753025127864</v>
      </c>
      <c r="AF218" s="2">
        <v>297</v>
      </c>
      <c r="AG218" s="15">
        <v>8552947</v>
      </c>
      <c r="AH218" s="15">
        <v>56555</v>
      </c>
      <c r="AI218" s="18">
        <v>695772</v>
      </c>
      <c r="AJ218" s="8">
        <f t="shared" ref="AJ218:AJ256" si="13">SUM(B218:C218,E218,G218,H218,J218,M218,O218:P218,R218,T218,V218,X218:Y218,AA218,AD218,AF218:AI218)</f>
        <v>185610141</v>
      </c>
    </row>
    <row r="219" spans="1:36" x14ac:dyDescent="0.15">
      <c r="A219" s="14">
        <v>43646</v>
      </c>
      <c r="B219" s="15">
        <v>83977723</v>
      </c>
      <c r="C219" s="15">
        <v>65853</v>
      </c>
      <c r="D219" s="19"/>
      <c r="E219" s="15">
        <v>265113</v>
      </c>
      <c r="F219" s="20"/>
      <c r="G219" s="15">
        <v>31781</v>
      </c>
      <c r="H219" s="15">
        <v>807816</v>
      </c>
      <c r="I219" s="19">
        <v>4981843</v>
      </c>
      <c r="J219" s="15">
        <v>3422929</v>
      </c>
      <c r="K219" s="20">
        <f t="shared" ref="K219:K268" si="14">J219/I219</f>
        <v>0.68708086545481262</v>
      </c>
      <c r="L219" s="19">
        <v>2905331</v>
      </c>
      <c r="M219" s="15">
        <v>2226132</v>
      </c>
      <c r="N219" s="20">
        <f t="shared" ref="N219:N268" si="15">M219/L219</f>
        <v>0.76622319453446097</v>
      </c>
      <c r="O219" s="15">
        <v>12081922</v>
      </c>
      <c r="P219" s="15">
        <v>563070</v>
      </c>
      <c r="Q219" s="19">
        <v>5394162</v>
      </c>
      <c r="R219" s="15">
        <v>4972552</v>
      </c>
      <c r="S219" s="20">
        <f t="shared" si="12"/>
        <v>0.92183957396904281</v>
      </c>
      <c r="T219" s="15">
        <v>4013496</v>
      </c>
      <c r="U219" s="21">
        <v>244</v>
      </c>
      <c r="V219" s="15">
        <v>62</v>
      </c>
      <c r="W219" s="20">
        <f t="shared" ref="W219:W268" si="16">V219/U219</f>
        <v>0.25409836065573771</v>
      </c>
      <c r="X219" s="15">
        <v>8499809</v>
      </c>
      <c r="Y219" s="15">
        <v>846256</v>
      </c>
      <c r="Z219" s="19">
        <v>61612156</v>
      </c>
      <c r="AA219" s="15">
        <v>39047553</v>
      </c>
      <c r="AB219" s="20">
        <f t="shared" ref="AB219:AB224" si="17">AA219/Z219</f>
        <v>0.6337637819393952</v>
      </c>
      <c r="AC219" s="19">
        <v>5745449</v>
      </c>
      <c r="AD219" s="15">
        <v>3955263</v>
      </c>
      <c r="AE219" s="20">
        <f t="shared" ref="AE219:AE268" si="18">AD219/AC219</f>
        <v>0.68841669293383334</v>
      </c>
      <c r="AF219" s="2">
        <v>199</v>
      </c>
      <c r="AG219" s="15">
        <v>7911258</v>
      </c>
      <c r="AH219" s="15">
        <v>51154</v>
      </c>
      <c r="AI219" s="18">
        <v>634236</v>
      </c>
      <c r="AJ219" s="8">
        <f t="shared" si="13"/>
        <v>173374177</v>
      </c>
    </row>
    <row r="220" spans="1:36" x14ac:dyDescent="0.15">
      <c r="A220" s="14">
        <v>43677</v>
      </c>
      <c r="B220" s="15">
        <v>101767678</v>
      </c>
      <c r="C220" s="15">
        <v>67864</v>
      </c>
      <c r="D220" s="19"/>
      <c r="E220" s="15">
        <v>277746</v>
      </c>
      <c r="F220" s="20"/>
      <c r="G220" s="15">
        <v>34828</v>
      </c>
      <c r="H220" s="15">
        <v>830194</v>
      </c>
      <c r="I220" s="19">
        <v>4781046</v>
      </c>
      <c r="J220" s="15">
        <v>3602755</v>
      </c>
      <c r="K220" s="20">
        <f t="shared" si="14"/>
        <v>0.7535495370678299</v>
      </c>
      <c r="L220" s="19">
        <v>2732576</v>
      </c>
      <c r="M220" s="15">
        <v>2435915</v>
      </c>
      <c r="N220" s="20">
        <f t="shared" si="15"/>
        <v>0.8914354074689963</v>
      </c>
      <c r="O220" s="15">
        <v>13886252</v>
      </c>
      <c r="P220" s="15">
        <v>666415</v>
      </c>
      <c r="Q220" s="19">
        <v>5376667</v>
      </c>
      <c r="R220" s="15">
        <v>5491676</v>
      </c>
      <c r="S220" s="20">
        <f t="shared" si="12"/>
        <v>1.0213903892504408</v>
      </c>
      <c r="T220" s="15">
        <v>4674888</v>
      </c>
      <c r="U220" s="21">
        <v>216</v>
      </c>
      <c r="V220" s="15">
        <v>125</v>
      </c>
      <c r="W220" s="20">
        <f t="shared" si="16"/>
        <v>0.57870370370370372</v>
      </c>
      <c r="X220" s="15">
        <v>9178115</v>
      </c>
      <c r="Y220" s="15">
        <v>946084</v>
      </c>
      <c r="Z220" s="19">
        <v>68435158</v>
      </c>
      <c r="AA220" s="15">
        <v>46967477</v>
      </c>
      <c r="AB220" s="20">
        <f t="shared" si="17"/>
        <v>0.68630625503925924</v>
      </c>
      <c r="AC220" s="19">
        <v>6304344</v>
      </c>
      <c r="AD220" s="15">
        <v>4490138</v>
      </c>
      <c r="AE220" s="20">
        <f t="shared" si="18"/>
        <v>0.71222921845635323</v>
      </c>
      <c r="AF220" s="2">
        <v>377</v>
      </c>
      <c r="AG220" s="15">
        <v>7915867</v>
      </c>
      <c r="AH220" s="15">
        <v>49142</v>
      </c>
      <c r="AI220" s="18">
        <v>823188</v>
      </c>
      <c r="AJ220" s="8">
        <f t="shared" si="13"/>
        <v>204106724</v>
      </c>
    </row>
    <row r="221" spans="1:36" x14ac:dyDescent="0.15">
      <c r="A221" s="14">
        <v>43708</v>
      </c>
      <c r="B221" s="15">
        <v>96889624</v>
      </c>
      <c r="C221" s="15">
        <v>69313</v>
      </c>
      <c r="D221" s="19">
        <v>292385</v>
      </c>
      <c r="E221" s="15">
        <v>285697</v>
      </c>
      <c r="F221" s="20">
        <f t="shared" ref="F221:F267" si="19">E221/D221</f>
        <v>0.97712604955794591</v>
      </c>
      <c r="G221" s="15">
        <v>31014</v>
      </c>
      <c r="H221" s="15">
        <v>679665</v>
      </c>
      <c r="I221" s="19">
        <v>4589806</v>
      </c>
      <c r="J221" s="15">
        <v>3277064</v>
      </c>
      <c r="K221" s="20">
        <f t="shared" si="14"/>
        <v>0.71398747572337484</v>
      </c>
      <c r="L221" s="19">
        <v>2345774</v>
      </c>
      <c r="M221" s="15">
        <v>2256004</v>
      </c>
      <c r="N221" s="20">
        <f t="shared" si="15"/>
        <v>0.96173118126469126</v>
      </c>
      <c r="O221" s="15">
        <v>13199709</v>
      </c>
      <c r="P221" s="15">
        <v>608404</v>
      </c>
      <c r="Q221" s="19">
        <v>5223656</v>
      </c>
      <c r="R221" s="15">
        <v>5025672</v>
      </c>
      <c r="S221" s="20">
        <f t="shared" si="12"/>
        <v>0.96209857616964056</v>
      </c>
      <c r="T221" s="15">
        <v>4039620</v>
      </c>
      <c r="U221" s="21">
        <v>323</v>
      </c>
      <c r="V221" s="15">
        <v>27</v>
      </c>
      <c r="W221" s="20">
        <f t="shared" si="16"/>
        <v>8.3591331269349839E-2</v>
      </c>
      <c r="X221" s="15">
        <v>8365261</v>
      </c>
      <c r="Y221" s="15">
        <v>882991</v>
      </c>
      <c r="Z221" s="19">
        <v>53120952</v>
      </c>
      <c r="AA221" s="15">
        <v>46051763</v>
      </c>
      <c r="AB221" s="20">
        <f t="shared" si="17"/>
        <v>0.8669227727695844</v>
      </c>
      <c r="AC221" s="19">
        <v>4854481</v>
      </c>
      <c r="AD221" s="15">
        <v>4240671</v>
      </c>
      <c r="AE221" s="20">
        <f t="shared" si="18"/>
        <v>0.87355805903864903</v>
      </c>
      <c r="AF221" s="2">
        <v>353</v>
      </c>
      <c r="AG221" s="15">
        <v>6411329</v>
      </c>
      <c r="AH221" s="15">
        <v>56318</v>
      </c>
      <c r="AI221" s="18">
        <v>759492</v>
      </c>
      <c r="AJ221" s="8">
        <f t="shared" si="13"/>
        <v>193129991</v>
      </c>
    </row>
    <row r="222" spans="1:36" x14ac:dyDescent="0.15">
      <c r="A222" s="14">
        <v>43738</v>
      </c>
      <c r="B222" s="15">
        <v>87197907</v>
      </c>
      <c r="C222" s="15">
        <v>65828</v>
      </c>
      <c r="D222" s="19">
        <v>296484</v>
      </c>
      <c r="E222" s="15">
        <v>240680</v>
      </c>
      <c r="F222" s="20">
        <f t="shared" si="19"/>
        <v>0.81178073690317187</v>
      </c>
      <c r="G222" s="15">
        <v>26512</v>
      </c>
      <c r="H222" s="15">
        <v>669692</v>
      </c>
      <c r="I222" s="19">
        <v>4861558</v>
      </c>
      <c r="J222" s="15">
        <v>3133869</v>
      </c>
      <c r="K222" s="20">
        <f t="shared" si="14"/>
        <v>0.64462236180253329</v>
      </c>
      <c r="L222" s="19">
        <v>2550178</v>
      </c>
      <c r="M222" s="15">
        <v>2110509</v>
      </c>
      <c r="N222" s="20">
        <f t="shared" si="15"/>
        <v>0.82759281901106507</v>
      </c>
      <c r="O222" s="15">
        <v>12004846</v>
      </c>
      <c r="P222" s="15">
        <v>573737</v>
      </c>
      <c r="Q222" s="19">
        <v>5004884</v>
      </c>
      <c r="R222" s="15">
        <v>4776883</v>
      </c>
      <c r="S222" s="20">
        <f t="shared" si="12"/>
        <v>0.95444429880892345</v>
      </c>
      <c r="T222" s="15">
        <v>3936972</v>
      </c>
      <c r="U222" s="21">
        <v>210</v>
      </c>
      <c r="V222" s="15">
        <v>34</v>
      </c>
      <c r="W222" s="20">
        <f t="shared" si="16"/>
        <v>0.16190476190476191</v>
      </c>
      <c r="X222" s="15">
        <v>8031553</v>
      </c>
      <c r="Y222" s="15">
        <v>788989</v>
      </c>
      <c r="Z222" s="19">
        <v>42036268</v>
      </c>
      <c r="AA222" s="15">
        <v>41086431</v>
      </c>
      <c r="AB222" s="20">
        <f t="shared" si="17"/>
        <v>0.97740434521922837</v>
      </c>
      <c r="AC222" s="19">
        <v>4944609</v>
      </c>
      <c r="AD222" s="15">
        <v>3831199</v>
      </c>
      <c r="AE222" s="20">
        <f t="shared" si="18"/>
        <v>0.77482344913419843</v>
      </c>
      <c r="AF222" s="2">
        <v>268</v>
      </c>
      <c r="AG222" s="15">
        <v>6545648</v>
      </c>
      <c r="AH222" s="15">
        <v>68174</v>
      </c>
      <c r="AI222" s="18">
        <v>667560</v>
      </c>
      <c r="AJ222" s="8">
        <f t="shared" si="13"/>
        <v>175757291</v>
      </c>
    </row>
    <row r="223" spans="1:36" x14ac:dyDescent="0.15">
      <c r="A223" s="14">
        <v>43769</v>
      </c>
      <c r="B223" s="15">
        <v>82880111</v>
      </c>
      <c r="C223" s="15">
        <v>74544</v>
      </c>
      <c r="D223" s="19">
        <v>333360</v>
      </c>
      <c r="E223" s="15">
        <v>239130</v>
      </c>
      <c r="F223" s="20">
        <f t="shared" si="19"/>
        <v>0.71733261339092869</v>
      </c>
      <c r="G223" s="15">
        <v>31902</v>
      </c>
      <c r="H223" s="15">
        <v>744458</v>
      </c>
      <c r="I223" s="19">
        <v>5897836</v>
      </c>
      <c r="J223" s="15">
        <v>3435045</v>
      </c>
      <c r="K223" s="20">
        <f t="shared" si="14"/>
        <v>0.5824246384606151</v>
      </c>
      <c r="L223" s="19">
        <v>2803542</v>
      </c>
      <c r="M223" s="15">
        <v>2164563</v>
      </c>
      <c r="N223" s="20">
        <f t="shared" si="15"/>
        <v>0.77208153114881106</v>
      </c>
      <c r="O223" s="15">
        <v>11624789</v>
      </c>
      <c r="P223" s="15">
        <v>579078</v>
      </c>
      <c r="Q223" s="19">
        <v>6239963</v>
      </c>
      <c r="R223" s="15">
        <v>4896635</v>
      </c>
      <c r="S223" s="20">
        <f t="shared" si="12"/>
        <v>0.78472180043375261</v>
      </c>
      <c r="T223" s="15">
        <v>4266204</v>
      </c>
      <c r="U223" s="21">
        <v>461.00000000000006</v>
      </c>
      <c r="V223" s="15">
        <v>119</v>
      </c>
      <c r="W223" s="20">
        <f t="shared" si="16"/>
        <v>0.25813449023861168</v>
      </c>
      <c r="X223" s="15">
        <v>8356377</v>
      </c>
      <c r="Y223" s="15">
        <v>800713</v>
      </c>
      <c r="Z223" s="19">
        <v>37911292</v>
      </c>
      <c r="AA223" s="15">
        <v>38095069</v>
      </c>
      <c r="AB223" s="20">
        <f t="shared" si="17"/>
        <v>1.0048475530720504</v>
      </c>
      <c r="AC223" s="19">
        <v>4786141</v>
      </c>
      <c r="AD223" s="15">
        <v>3778100</v>
      </c>
      <c r="AE223" s="20">
        <f t="shared" si="18"/>
        <v>0.78938334662518306</v>
      </c>
      <c r="AF223" s="2">
        <v>376</v>
      </c>
      <c r="AG223" s="15">
        <v>7336719</v>
      </c>
      <c r="AH223" s="15">
        <v>82028</v>
      </c>
      <c r="AI223" s="18">
        <v>706788</v>
      </c>
      <c r="AJ223" s="8">
        <f t="shared" si="13"/>
        <v>170092748</v>
      </c>
    </row>
    <row r="224" spans="1:36" x14ac:dyDescent="0.15">
      <c r="A224" s="14">
        <v>43799</v>
      </c>
      <c r="B224" s="15">
        <v>67023801</v>
      </c>
      <c r="C224" s="15">
        <v>52871</v>
      </c>
      <c r="D224" s="19">
        <v>286671</v>
      </c>
      <c r="E224" s="15">
        <v>214225</v>
      </c>
      <c r="F224" s="20">
        <f t="shared" si="19"/>
        <v>0.74728521545604543</v>
      </c>
      <c r="G224" s="15">
        <v>29543</v>
      </c>
      <c r="H224" s="15">
        <v>717728</v>
      </c>
      <c r="I224" s="19">
        <v>4915393</v>
      </c>
      <c r="J224" s="15">
        <v>2954434</v>
      </c>
      <c r="K224" s="20">
        <f t="shared" si="14"/>
        <v>0.60105753497227998</v>
      </c>
      <c r="L224" s="19">
        <v>2323328</v>
      </c>
      <c r="M224" s="15">
        <v>1824150</v>
      </c>
      <c r="N224" s="20">
        <f t="shared" si="15"/>
        <v>0.78514527436504877</v>
      </c>
      <c r="O224" s="15">
        <v>9379090</v>
      </c>
      <c r="P224" s="15">
        <v>457371</v>
      </c>
      <c r="Q224" s="19">
        <v>5199039</v>
      </c>
      <c r="R224" s="15">
        <v>4090149</v>
      </c>
      <c r="S224" s="20">
        <f t="shared" si="12"/>
        <v>0.78671250590734176</v>
      </c>
      <c r="T224" s="15">
        <v>3321348</v>
      </c>
      <c r="U224" s="21">
        <v>476.00000000000006</v>
      </c>
      <c r="V224" s="15">
        <v>76</v>
      </c>
      <c r="W224" s="20">
        <f t="shared" si="16"/>
        <v>0.15966386554621848</v>
      </c>
      <c r="X224" s="15">
        <v>7089135</v>
      </c>
      <c r="Y224" s="15">
        <v>689476</v>
      </c>
      <c r="Z224" s="19">
        <v>40136581</v>
      </c>
      <c r="AA224" s="15">
        <v>30073673</v>
      </c>
      <c r="AB224" s="20">
        <f t="shared" si="17"/>
        <v>0.74928337817314339</v>
      </c>
      <c r="AC224" s="19">
        <v>5352050</v>
      </c>
      <c r="AD224" s="15">
        <v>3162412</v>
      </c>
      <c r="AE224" s="20">
        <f t="shared" si="18"/>
        <v>0.59087863528928164</v>
      </c>
      <c r="AF224" s="2">
        <v>419</v>
      </c>
      <c r="AG224" s="15">
        <v>6387131</v>
      </c>
      <c r="AH224" s="15">
        <v>65279</v>
      </c>
      <c r="AI224" s="18">
        <v>472548</v>
      </c>
      <c r="AJ224" s="8">
        <f t="shared" si="13"/>
        <v>138004859</v>
      </c>
    </row>
    <row r="225" spans="1:36" x14ac:dyDescent="0.15">
      <c r="A225" s="14">
        <v>43830</v>
      </c>
      <c r="B225" s="15">
        <v>61698309</v>
      </c>
      <c r="C225" s="15">
        <v>53124</v>
      </c>
      <c r="D225" s="19">
        <v>310158</v>
      </c>
      <c r="E225" s="15">
        <v>160780</v>
      </c>
      <c r="F225" s="20">
        <f t="shared" si="19"/>
        <v>0.5183809542233313</v>
      </c>
      <c r="G225" s="15">
        <v>32080</v>
      </c>
      <c r="H225" s="15">
        <v>695541</v>
      </c>
      <c r="I225" s="19">
        <v>5763995</v>
      </c>
      <c r="J225" s="15">
        <v>2864608</v>
      </c>
      <c r="K225" s="20">
        <f t="shared" si="14"/>
        <v>0.49698308204639319</v>
      </c>
      <c r="L225" s="19">
        <v>3121855</v>
      </c>
      <c r="M225" s="15">
        <v>1796311</v>
      </c>
      <c r="N225" s="20">
        <f t="shared" si="15"/>
        <v>0.57539860115219954</v>
      </c>
      <c r="O225" s="15">
        <v>9032962</v>
      </c>
      <c r="P225" s="15">
        <v>449119</v>
      </c>
      <c r="Q225" s="19">
        <v>5889084</v>
      </c>
      <c r="R225" s="15">
        <v>3909460</v>
      </c>
      <c r="S225" s="20">
        <f t="shared" si="12"/>
        <v>0.66384857135676789</v>
      </c>
      <c r="T225" s="15">
        <v>2914584</v>
      </c>
      <c r="U225" s="21">
        <v>770</v>
      </c>
      <c r="V225" s="15">
        <v>112</v>
      </c>
      <c r="W225" s="20">
        <f t="shared" si="16"/>
        <v>0.14545454545454545</v>
      </c>
      <c r="X225" s="15">
        <v>6809056</v>
      </c>
      <c r="Y225" s="15">
        <v>654827</v>
      </c>
      <c r="Z225" s="19">
        <v>39994879</v>
      </c>
      <c r="AA225" s="15">
        <v>27352822</v>
      </c>
      <c r="AB225" s="20">
        <f>AA225/Z225</f>
        <v>0.68390810733544161</v>
      </c>
      <c r="AC225" s="19">
        <v>6562689</v>
      </c>
      <c r="AD225" s="15">
        <v>3053695</v>
      </c>
      <c r="AE225" s="20">
        <f t="shared" si="18"/>
        <v>0.4653115514082718</v>
      </c>
      <c r="AF225" s="2">
        <v>324</v>
      </c>
      <c r="AG225" s="15">
        <v>6282796</v>
      </c>
      <c r="AH225" s="15">
        <v>62270</v>
      </c>
      <c r="AI225" s="18">
        <v>397956</v>
      </c>
      <c r="AJ225" s="8">
        <f t="shared" si="13"/>
        <v>128220736</v>
      </c>
    </row>
    <row r="226" spans="1:36" x14ac:dyDescent="0.15">
      <c r="A226" s="14">
        <v>43861</v>
      </c>
      <c r="B226" s="15">
        <v>76336461</v>
      </c>
      <c r="C226" s="15">
        <v>62437</v>
      </c>
      <c r="D226" s="19">
        <v>244463</v>
      </c>
      <c r="E226" s="15">
        <v>218595</v>
      </c>
      <c r="F226" s="20">
        <f t="shared" si="19"/>
        <v>0.89418439600266708</v>
      </c>
      <c r="G226" s="15">
        <v>33362</v>
      </c>
      <c r="H226" s="15">
        <v>625414</v>
      </c>
      <c r="I226" s="19">
        <v>4941276</v>
      </c>
      <c r="J226" s="15">
        <v>3369601</v>
      </c>
      <c r="K226" s="20">
        <f t="shared" si="14"/>
        <v>0.68192932351886437</v>
      </c>
      <c r="L226" s="19">
        <v>2472880</v>
      </c>
      <c r="M226" s="15">
        <v>2222178</v>
      </c>
      <c r="N226" s="20">
        <f t="shared" si="15"/>
        <v>0.89861942350619517</v>
      </c>
      <c r="O226" s="15">
        <v>11273303</v>
      </c>
      <c r="P226" s="15">
        <v>556416</v>
      </c>
      <c r="Q226" s="19">
        <v>5540388</v>
      </c>
      <c r="R226" s="15">
        <v>4712103</v>
      </c>
      <c r="S226" s="20">
        <f t="shared" si="12"/>
        <v>0.85050054256127905</v>
      </c>
      <c r="T226" s="15">
        <v>3854544</v>
      </c>
      <c r="U226" s="21">
        <v>240</v>
      </c>
      <c r="V226" s="15">
        <v>12</v>
      </c>
      <c r="W226" s="20">
        <f t="shared" si="16"/>
        <v>0.05</v>
      </c>
      <c r="X226" s="15">
        <v>7786783</v>
      </c>
      <c r="Y226" s="15">
        <v>867566</v>
      </c>
      <c r="Z226" s="19">
        <v>34272077</v>
      </c>
      <c r="AA226" s="15">
        <v>30915928</v>
      </c>
      <c r="AB226" s="20">
        <f>AA226/Z226</f>
        <v>0.90207337010826627</v>
      </c>
      <c r="AC226" s="19">
        <v>4461938</v>
      </c>
      <c r="AD226" s="15">
        <v>3913069</v>
      </c>
      <c r="AE226" s="20">
        <f t="shared" si="18"/>
        <v>0.87698865380917435</v>
      </c>
      <c r="AF226" s="2">
        <v>230</v>
      </c>
      <c r="AG226" s="15">
        <v>6577950</v>
      </c>
      <c r="AH226" s="15">
        <v>77159</v>
      </c>
      <c r="AI226" s="18">
        <v>591144</v>
      </c>
      <c r="AJ226" s="8">
        <f t="shared" si="13"/>
        <v>153994255</v>
      </c>
    </row>
    <row r="227" spans="1:36" x14ac:dyDescent="0.15">
      <c r="A227" s="14">
        <v>43890</v>
      </c>
      <c r="B227" s="15">
        <v>66176193</v>
      </c>
      <c r="C227" s="15">
        <v>55441</v>
      </c>
      <c r="D227" s="19">
        <v>343835</v>
      </c>
      <c r="E227" s="15">
        <v>200834</v>
      </c>
      <c r="F227" s="20">
        <f t="shared" si="19"/>
        <v>0.5840999316532639</v>
      </c>
      <c r="G227" s="15">
        <v>31126</v>
      </c>
      <c r="H227" s="15">
        <v>638597</v>
      </c>
      <c r="I227" s="19">
        <v>4011157</v>
      </c>
      <c r="J227" s="15">
        <v>3090141</v>
      </c>
      <c r="K227" s="20">
        <f t="shared" si="14"/>
        <v>0.77038644959546587</v>
      </c>
      <c r="L227" s="19">
        <v>2182851</v>
      </c>
      <c r="M227" s="15">
        <v>1929016</v>
      </c>
      <c r="N227" s="20">
        <f t="shared" si="15"/>
        <v>0.88371400521611421</v>
      </c>
      <c r="O227" s="15">
        <v>9201220</v>
      </c>
      <c r="P227" s="15">
        <v>459490</v>
      </c>
      <c r="Q227" s="19">
        <v>4990717</v>
      </c>
      <c r="R227" s="15">
        <v>4355443</v>
      </c>
      <c r="S227" s="20">
        <f t="shared" si="12"/>
        <v>0.87270887129043784</v>
      </c>
      <c r="T227" s="15">
        <v>3038208</v>
      </c>
      <c r="U227" s="21">
        <v>282</v>
      </c>
      <c r="V227" s="15">
        <v>98</v>
      </c>
      <c r="W227" s="20">
        <f t="shared" si="16"/>
        <v>0.3475177304964539</v>
      </c>
      <c r="X227" s="15">
        <v>7423787</v>
      </c>
      <c r="Y227" s="15">
        <v>746468</v>
      </c>
      <c r="Z227" s="19">
        <v>40385280</v>
      </c>
      <c r="AA227" s="15">
        <v>28236433</v>
      </c>
      <c r="AB227" s="20">
        <f>AA227/Z227</f>
        <v>0.69917635831669356</v>
      </c>
      <c r="AC227" s="19">
        <v>4833681</v>
      </c>
      <c r="AD227" s="15">
        <v>3489045</v>
      </c>
      <c r="AE227" s="20">
        <f t="shared" si="18"/>
        <v>0.72181945809001458</v>
      </c>
      <c r="AF227" s="2">
        <v>353</v>
      </c>
      <c r="AG227" s="15">
        <v>6681163</v>
      </c>
      <c r="AH227" s="15">
        <v>75692</v>
      </c>
      <c r="AI227" s="18">
        <v>441696</v>
      </c>
      <c r="AJ227" s="8">
        <f t="shared" si="13"/>
        <v>136270444</v>
      </c>
    </row>
    <row r="228" spans="1:36" x14ac:dyDescent="0.15">
      <c r="A228" s="24">
        <v>43921</v>
      </c>
      <c r="B228" s="25">
        <v>81651737.864419296</v>
      </c>
      <c r="C228" s="25">
        <v>77952.924433293956</v>
      </c>
      <c r="D228" s="21">
        <v>343101</v>
      </c>
      <c r="E228" s="25">
        <v>229606.51765617894</v>
      </c>
      <c r="F228" s="26">
        <f t="shared" si="19"/>
        <v>0.66920970109728317</v>
      </c>
      <c r="G228" s="25">
        <v>32061.568430320036</v>
      </c>
      <c r="H228" s="25">
        <v>594776.94577070337</v>
      </c>
      <c r="I228" s="21">
        <v>4658701</v>
      </c>
      <c r="J228" s="25">
        <v>3397909.031914487</v>
      </c>
      <c r="K228" s="26">
        <f t="shared" si="14"/>
        <v>0.72936834364654157</v>
      </c>
      <c r="L228" s="21">
        <v>3532847</v>
      </c>
      <c r="M228" s="25">
        <v>2276693.9669986591</v>
      </c>
      <c r="N228" s="26">
        <f t="shared" si="15"/>
        <v>0.64443605030126105</v>
      </c>
      <c r="O228" s="25">
        <v>10521424.651451921</v>
      </c>
      <c r="P228" s="25">
        <v>520339.64920307137</v>
      </c>
      <c r="Q228" s="21">
        <v>5940404</v>
      </c>
      <c r="R228" s="25">
        <v>5201079.7691533286</v>
      </c>
      <c r="S228" s="26">
        <f t="shared" si="12"/>
        <v>0.87554310601658214</v>
      </c>
      <c r="T228" s="25">
        <v>2232854.8205699585</v>
      </c>
      <c r="U228" s="21">
        <v>445</v>
      </c>
      <c r="V228" s="25">
        <v>65.66856032511609</v>
      </c>
      <c r="W228" s="26">
        <f t="shared" si="16"/>
        <v>0.14756979848340696</v>
      </c>
      <c r="X228" s="25">
        <v>8120421.8962850086</v>
      </c>
      <c r="Y228" s="25">
        <v>887337.49160347471</v>
      </c>
      <c r="Z228" s="21">
        <v>59557835</v>
      </c>
      <c r="AA228" s="25">
        <v>31458928.771631885</v>
      </c>
      <c r="AB228" s="26">
        <f t="shared" ref="AB228:AB268" si="20">AA228/Z228</f>
        <v>0.52820806484372518</v>
      </c>
      <c r="AC228" s="21">
        <v>6530035</v>
      </c>
      <c r="AD228" s="25">
        <v>4374901.3051561126</v>
      </c>
      <c r="AE228" s="26">
        <f t="shared" si="18"/>
        <v>0.66996598106382477</v>
      </c>
      <c r="AF228" s="25">
        <v>184.82809954687519</v>
      </c>
      <c r="AG228" s="25">
        <v>6992677.0024421606</v>
      </c>
      <c r="AH228" s="25">
        <v>68181.846853346025</v>
      </c>
      <c r="AI228" s="25">
        <v>609810.8722748548</v>
      </c>
      <c r="AJ228" s="27">
        <f t="shared" si="13"/>
        <v>159248947.39290792</v>
      </c>
    </row>
    <row r="229" spans="1:36" x14ac:dyDescent="0.15">
      <c r="A229" s="24">
        <v>43951</v>
      </c>
      <c r="B229" s="25">
        <v>90051667.034854144</v>
      </c>
      <c r="C229" s="25">
        <v>82507.51922393369</v>
      </c>
      <c r="D229" s="21">
        <v>287372</v>
      </c>
      <c r="E229" s="25">
        <v>297902.53943405632</v>
      </c>
      <c r="F229" s="26">
        <f t="shared" si="19"/>
        <v>1.0366442779187128</v>
      </c>
      <c r="G229" s="25">
        <v>33900.511598947691</v>
      </c>
      <c r="H229" s="25">
        <v>701550.38992515497</v>
      </c>
      <c r="I229" s="21">
        <v>4322989</v>
      </c>
      <c r="J229" s="25">
        <v>3315163.6165945767</v>
      </c>
      <c r="K229" s="26">
        <f t="shared" si="14"/>
        <v>0.76686839050355593</v>
      </c>
      <c r="L229" s="21">
        <v>2675888</v>
      </c>
      <c r="M229" s="25">
        <v>2383154.7379856934</v>
      </c>
      <c r="N229" s="26">
        <f t="shared" si="15"/>
        <v>0.89060332046247581</v>
      </c>
      <c r="O229" s="25">
        <v>11477680.088627337</v>
      </c>
      <c r="P229" s="25">
        <v>556463.3605637853</v>
      </c>
      <c r="Q229" s="21">
        <v>6390794</v>
      </c>
      <c r="R229" s="25">
        <v>5206300.4331562491</v>
      </c>
      <c r="S229" s="26">
        <f t="shared" si="12"/>
        <v>0.81465627481596947</v>
      </c>
      <c r="T229" s="25">
        <v>2646207.7156890891</v>
      </c>
      <c r="U229" s="21">
        <v>348</v>
      </c>
      <c r="V229" s="25">
        <v>62.886964681166653</v>
      </c>
      <c r="W229" s="26">
        <f t="shared" si="16"/>
        <v>0.18070966862404211</v>
      </c>
      <c r="X229" s="25">
        <v>8372805.0976357069</v>
      </c>
      <c r="Y229" s="25">
        <v>894367.78539786022</v>
      </c>
      <c r="Z229" s="21">
        <v>35803195</v>
      </c>
      <c r="AA229" s="25">
        <v>34468024.878590018</v>
      </c>
      <c r="AB229" s="26">
        <f t="shared" si="20"/>
        <v>0.96270807336021313</v>
      </c>
      <c r="AC229" s="21">
        <v>5781047</v>
      </c>
      <c r="AD229" s="25">
        <v>4366517.155079064</v>
      </c>
      <c r="AE229" s="26">
        <f t="shared" si="18"/>
        <v>0.7553159756492317</v>
      </c>
      <c r="AF229" s="25">
        <v>186.58128798983461</v>
      </c>
      <c r="AG229" s="25">
        <v>7191976.2855067812</v>
      </c>
      <c r="AH229" s="25">
        <v>70388.971860920981</v>
      </c>
      <c r="AI229" s="25">
        <v>640041.15305839234</v>
      </c>
      <c r="AJ229" s="27">
        <f t="shared" si="13"/>
        <v>172756868.74303436</v>
      </c>
    </row>
    <row r="230" spans="1:36" x14ac:dyDescent="0.15">
      <c r="A230" s="24">
        <v>43982</v>
      </c>
      <c r="B230" s="25">
        <v>99247227.71456033</v>
      </c>
      <c r="C230" s="25">
        <v>80177.962362099031</v>
      </c>
      <c r="D230" s="21">
        <v>201824</v>
      </c>
      <c r="E230" s="25">
        <v>258406.69873896125</v>
      </c>
      <c r="F230" s="26">
        <f t="shared" si="19"/>
        <v>1.2803566411277214</v>
      </c>
      <c r="G230" s="25">
        <v>38060.864963792774</v>
      </c>
      <c r="H230" s="25">
        <v>663091.14369781571</v>
      </c>
      <c r="I230" s="21">
        <v>3887684</v>
      </c>
      <c r="J230" s="25">
        <v>3467184.9156351327</v>
      </c>
      <c r="K230" s="26">
        <f t="shared" si="14"/>
        <v>0.89183815238973452</v>
      </c>
      <c r="L230" s="21">
        <v>2324601</v>
      </c>
      <c r="M230" s="25">
        <v>2350501.6895639314</v>
      </c>
      <c r="N230" s="26">
        <f t="shared" si="15"/>
        <v>1.0111419936427506</v>
      </c>
      <c r="O230" s="25">
        <v>11994780.640645837</v>
      </c>
      <c r="P230" s="25">
        <v>581576.59706539917</v>
      </c>
      <c r="Q230" s="21">
        <v>4190498</v>
      </c>
      <c r="R230" s="25">
        <v>5735774.3722861055</v>
      </c>
      <c r="S230" s="26">
        <f t="shared" si="12"/>
        <v>1.3687572150818603</v>
      </c>
      <c r="T230" s="25">
        <v>2891132.6102370452</v>
      </c>
      <c r="U230" s="21">
        <v>319</v>
      </c>
      <c r="V230" s="25">
        <v>59.971184232649399</v>
      </c>
      <c r="W230" s="26">
        <f t="shared" si="16"/>
        <v>0.18799744273557806</v>
      </c>
      <c r="X230" s="25">
        <v>8700692.2533972524</v>
      </c>
      <c r="Y230" s="25">
        <v>901850.63972507196</v>
      </c>
      <c r="Z230" s="21">
        <v>48464542</v>
      </c>
      <c r="AA230" s="25">
        <v>37345560.754139811</v>
      </c>
      <c r="AB230" s="26">
        <f t="shared" si="20"/>
        <v>0.77057492370689917</v>
      </c>
      <c r="AC230" s="21">
        <v>5499245</v>
      </c>
      <c r="AD230" s="25">
        <v>4357600.4889163012</v>
      </c>
      <c r="AE230" s="26">
        <f t="shared" si="18"/>
        <v>0.79239977286269314</v>
      </c>
      <c r="AF230" s="25">
        <v>188.44733429038752</v>
      </c>
      <c r="AG230" s="25">
        <v>7875839.1202802146</v>
      </c>
      <c r="AH230" s="25">
        <v>67551.606006233385</v>
      </c>
      <c r="AI230" s="25">
        <v>629231.22538104304</v>
      </c>
      <c r="AJ230" s="27">
        <f t="shared" si="13"/>
        <v>187186489.7161209</v>
      </c>
    </row>
    <row r="231" spans="1:36" x14ac:dyDescent="0.15">
      <c r="A231" s="24">
        <v>44012</v>
      </c>
      <c r="B231" s="25">
        <v>91529520.064627707</v>
      </c>
      <c r="C231" s="25">
        <v>81337.600914218579</v>
      </c>
      <c r="D231" s="21">
        <v>274448</v>
      </c>
      <c r="E231" s="25">
        <v>207379.90977897725</v>
      </c>
      <c r="F231" s="26">
        <f t="shared" si="19"/>
        <v>0.75562550930951311</v>
      </c>
      <c r="G231" s="25">
        <v>31792.811942156532</v>
      </c>
      <c r="H231" s="25">
        <v>693772.30346695625</v>
      </c>
      <c r="I231" s="21">
        <v>4224162</v>
      </c>
      <c r="J231" s="25">
        <v>2929446.5994672426</v>
      </c>
      <c r="K231" s="26">
        <f t="shared" si="14"/>
        <v>0.69349769243396509</v>
      </c>
      <c r="L231" s="21">
        <v>2400159</v>
      </c>
      <c r="M231" s="25">
        <v>2248115.0406392538</v>
      </c>
      <c r="N231" s="26">
        <f t="shared" si="15"/>
        <v>0.93665254703511469</v>
      </c>
      <c r="O231" s="25">
        <v>11079051.90623326</v>
      </c>
      <c r="P231" s="25">
        <v>509098.34480857564</v>
      </c>
      <c r="Q231" s="21">
        <v>5527549</v>
      </c>
      <c r="R231" s="25">
        <v>5125275.559800664</v>
      </c>
      <c r="S231" s="26">
        <f t="shared" si="12"/>
        <v>0.92722390336126626</v>
      </c>
      <c r="T231" s="25">
        <v>2559176.6300847139</v>
      </c>
      <c r="U231" s="21">
        <v>1122</v>
      </c>
      <c r="V231" s="25">
        <v>57.273909836735619</v>
      </c>
      <c r="W231" s="26">
        <f t="shared" si="16"/>
        <v>5.1046265451636028E-2</v>
      </c>
      <c r="X231" s="25">
        <v>7736910.1770412894</v>
      </c>
      <c r="Y231" s="25">
        <v>908880.93351945723</v>
      </c>
      <c r="Z231" s="21">
        <v>54756408</v>
      </c>
      <c r="AA231" s="25">
        <v>38331810.828686647</v>
      </c>
      <c r="AB231" s="26">
        <f t="shared" si="20"/>
        <v>0.70004246496020428</v>
      </c>
      <c r="AC231" s="21">
        <v>6799270</v>
      </c>
      <c r="AD231" s="25">
        <v>4349229.8606562251</v>
      </c>
      <c r="AE231" s="26">
        <f t="shared" si="18"/>
        <v>0.6396612960885838</v>
      </c>
      <c r="AF231" s="25">
        <v>190.20052273334699</v>
      </c>
      <c r="AG231" s="25">
        <v>6971832.961306463</v>
      </c>
      <c r="AH231" s="25">
        <v>68552.957623795955</v>
      </c>
      <c r="AI231" s="25">
        <v>617063.42228358588</v>
      </c>
      <c r="AJ231" s="27">
        <f t="shared" si="13"/>
        <v>175978495.38731378</v>
      </c>
    </row>
    <row r="232" spans="1:36" x14ac:dyDescent="0.15">
      <c r="A232" s="24">
        <v>44043</v>
      </c>
      <c r="B232" s="25">
        <v>103705430.59945919</v>
      </c>
      <c r="C232" s="25">
        <v>84600.839257935004</v>
      </c>
      <c r="D232" s="21">
        <v>294808</v>
      </c>
      <c r="E232" s="25">
        <v>263547.46905534499</v>
      </c>
      <c r="F232" s="26">
        <f t="shared" si="19"/>
        <v>0.89396308463591556</v>
      </c>
      <c r="G232" s="25">
        <v>32283.817101027285</v>
      </c>
      <c r="H232" s="25">
        <v>676691.53644786438</v>
      </c>
      <c r="I232" s="21">
        <v>4206559</v>
      </c>
      <c r="J232" s="25">
        <v>3063242.2713366472</v>
      </c>
      <c r="K232" s="26">
        <f t="shared" si="14"/>
        <v>0.72820618261544579</v>
      </c>
      <c r="L232" s="21">
        <v>2270518</v>
      </c>
      <c r="M232" s="25">
        <v>2250388.3632161585</v>
      </c>
      <c r="N232" s="26">
        <f t="shared" si="15"/>
        <v>0.99113434168597581</v>
      </c>
      <c r="O232" s="25">
        <v>12759356.359776612</v>
      </c>
      <c r="P232" s="25">
        <v>562038.16838656191</v>
      </c>
      <c r="Q232" s="21">
        <v>5319896</v>
      </c>
      <c r="R232" s="25">
        <v>5325953.0783904763</v>
      </c>
      <c r="S232" s="26">
        <f t="shared" si="12"/>
        <v>1.0011385708274139</v>
      </c>
      <c r="T232" s="25">
        <v>3003546.7089540847</v>
      </c>
      <c r="U232" s="21">
        <v>561</v>
      </c>
      <c r="V232" s="25">
        <v>54.447878641121953</v>
      </c>
      <c r="W232" s="26">
        <f t="shared" si="16"/>
        <v>9.7055042141037343E-2</v>
      </c>
      <c r="X232" s="25">
        <v>7935194.9515141798</v>
      </c>
      <c r="Y232" s="25">
        <v>916363.78784666921</v>
      </c>
      <c r="Z232" s="21">
        <v>75041783</v>
      </c>
      <c r="AA232" s="25">
        <v>45081770.709850185</v>
      </c>
      <c r="AB232" s="26">
        <f t="shared" si="20"/>
        <v>0.6007555911864485</v>
      </c>
      <c r="AC232" s="21">
        <v>7867822</v>
      </c>
      <c r="AD232" s="25">
        <v>4340327.586749264</v>
      </c>
      <c r="AE232" s="26">
        <f t="shared" si="18"/>
        <v>0.55165553907412546</v>
      </c>
      <c r="AF232" s="25">
        <v>192.06656903389984</v>
      </c>
      <c r="AG232" s="25">
        <v>6548343.9848048799</v>
      </c>
      <c r="AH232" s="25">
        <v>67059.470774466376</v>
      </c>
      <c r="AI232" s="25">
        <v>577452.08491960133</v>
      </c>
      <c r="AJ232" s="27">
        <f t="shared" si="13"/>
        <v>197193838.3022888</v>
      </c>
    </row>
    <row r="233" spans="1:36" x14ac:dyDescent="0.15">
      <c r="A233" s="24">
        <v>44074</v>
      </c>
      <c r="B233" s="25">
        <v>101591927.72207931</v>
      </c>
      <c r="C233" s="25">
        <v>79132.153808519739</v>
      </c>
      <c r="D233" s="21">
        <v>294542</v>
      </c>
      <c r="E233" s="25">
        <v>253387.86533648131</v>
      </c>
      <c r="F233" s="26">
        <f t="shared" si="19"/>
        <v>0.86027753371838755</v>
      </c>
      <c r="G233" s="25">
        <v>30579.425963755668</v>
      </c>
      <c r="H233" s="25">
        <v>613567.68069150567</v>
      </c>
      <c r="I233" s="21">
        <v>3964024</v>
      </c>
      <c r="J233" s="25">
        <v>2750940.5650519119</v>
      </c>
      <c r="K233" s="26">
        <f t="shared" si="14"/>
        <v>0.6939767683172231</v>
      </c>
      <c r="L233" s="21">
        <v>2132763</v>
      </c>
      <c r="M233" s="25">
        <v>2012287.2015963036</v>
      </c>
      <c r="N233" s="26">
        <f t="shared" si="15"/>
        <v>0.94351186774916085</v>
      </c>
      <c r="O233" s="25">
        <v>12197403.35326503</v>
      </c>
      <c r="P233" s="25">
        <v>541145.87997260666</v>
      </c>
      <c r="Q233" s="21">
        <v>5185314</v>
      </c>
      <c r="R233" s="25">
        <v>5078485.7872131774</v>
      </c>
      <c r="S233" s="26">
        <f t="shared" si="12"/>
        <v>0.97939792791973201</v>
      </c>
      <c r="T233" s="25">
        <v>2848889.5144651099</v>
      </c>
      <c r="U233" s="21">
        <v>1332</v>
      </c>
      <c r="V233" s="25">
        <v>51.7515022832103</v>
      </c>
      <c r="W233" s="26">
        <f t="shared" si="16"/>
        <v>3.8852479191599322E-2</v>
      </c>
      <c r="X233" s="25">
        <v>7383972.6241265684</v>
      </c>
      <c r="Y233" s="25">
        <v>923620.36190746643</v>
      </c>
      <c r="Z233" s="21">
        <v>60304483</v>
      </c>
      <c r="AA233" s="25">
        <v>43671733.057101436</v>
      </c>
      <c r="AB233" s="26">
        <f t="shared" si="20"/>
        <v>0.72418717290224399</v>
      </c>
      <c r="AC233" s="21">
        <v>5748788</v>
      </c>
      <c r="AD233" s="25">
        <v>4331701.6034430359</v>
      </c>
      <c r="AE233" s="26">
        <f t="shared" si="18"/>
        <v>0.75349823361777057</v>
      </c>
      <c r="AF233" s="25">
        <v>193.87618640565603</v>
      </c>
      <c r="AG233" s="25">
        <v>5468534.6456594942</v>
      </c>
      <c r="AH233" s="25">
        <v>67015.146881237233</v>
      </c>
      <c r="AI233" s="25">
        <v>546333.24208252283</v>
      </c>
      <c r="AJ233" s="27">
        <f t="shared" si="13"/>
        <v>190390903.45833415</v>
      </c>
    </row>
    <row r="234" spans="1:36" x14ac:dyDescent="0.15">
      <c r="A234" s="14">
        <v>44104</v>
      </c>
      <c r="B234" s="15">
        <v>102922376</v>
      </c>
      <c r="C234" s="15">
        <v>81201</v>
      </c>
      <c r="D234" s="15">
        <v>245166</v>
      </c>
      <c r="E234" s="15">
        <v>271550</v>
      </c>
      <c r="F234" s="20">
        <f t="shared" si="19"/>
        <v>1.107616879991516</v>
      </c>
      <c r="G234" s="15">
        <v>31373</v>
      </c>
      <c r="H234" s="15">
        <v>673559</v>
      </c>
      <c r="I234" s="15">
        <v>4235377</v>
      </c>
      <c r="J234" s="15">
        <v>3140887</v>
      </c>
      <c r="K234" s="20">
        <f t="shared" si="14"/>
        <v>0.74158380706133131</v>
      </c>
      <c r="L234" s="15">
        <v>2158483</v>
      </c>
      <c r="M234" s="15">
        <v>2151359</v>
      </c>
      <c r="N234" s="20">
        <f t="shared" si="15"/>
        <v>0.99669953388560395</v>
      </c>
      <c r="O234" s="15">
        <v>12416119</v>
      </c>
      <c r="P234" s="15">
        <v>570892</v>
      </c>
      <c r="Q234" s="15">
        <v>5251368</v>
      </c>
      <c r="R234" s="15">
        <v>5173803</v>
      </c>
      <c r="S234" s="20">
        <f t="shared" si="12"/>
        <v>0.98522956303957365</v>
      </c>
      <c r="T234" s="15">
        <v>3208848</v>
      </c>
      <c r="U234" s="15">
        <v>3181</v>
      </c>
      <c r="V234" s="15">
        <v>48</v>
      </c>
      <c r="W234" s="20">
        <f t="shared" si="16"/>
        <v>1.5089594467148696E-2</v>
      </c>
      <c r="X234" s="15">
        <v>8226028</v>
      </c>
      <c r="Y234" s="15">
        <v>922676</v>
      </c>
      <c r="Z234" s="15">
        <v>53929819</v>
      </c>
      <c r="AA234" s="15">
        <v>46327436</v>
      </c>
      <c r="AB234" s="20">
        <f t="shared" si="20"/>
        <v>0.85903192072645373</v>
      </c>
      <c r="AC234" s="15">
        <v>5564209</v>
      </c>
      <c r="AD234" s="15">
        <v>4554626</v>
      </c>
      <c r="AE234" s="20">
        <f t="shared" si="18"/>
        <v>0.81855767818929881</v>
      </c>
      <c r="AF234" s="15">
        <v>191</v>
      </c>
      <c r="AG234" s="15">
        <v>7051703</v>
      </c>
      <c r="AH234" s="15">
        <v>71176</v>
      </c>
      <c r="AI234" s="15">
        <v>687312</v>
      </c>
      <c r="AJ234" s="8">
        <f t="shared" si="13"/>
        <v>198483163</v>
      </c>
    </row>
    <row r="235" spans="1:36" x14ac:dyDescent="0.15">
      <c r="A235" s="14">
        <v>44135</v>
      </c>
      <c r="B235" s="15">
        <v>89181906</v>
      </c>
      <c r="C235" s="15">
        <v>78870</v>
      </c>
      <c r="D235" s="15">
        <v>295919</v>
      </c>
      <c r="E235" s="15">
        <v>235350</v>
      </c>
      <c r="F235" s="20">
        <f t="shared" si="19"/>
        <v>0.79531898931802281</v>
      </c>
      <c r="G235" s="15">
        <v>31747</v>
      </c>
      <c r="H235" s="15">
        <v>664350</v>
      </c>
      <c r="I235" s="15">
        <v>4944119</v>
      </c>
      <c r="J235" s="15">
        <v>2953460</v>
      </c>
      <c r="K235" s="20">
        <f t="shared" si="14"/>
        <v>0.59736830768029658</v>
      </c>
      <c r="L235" s="15">
        <v>2382745</v>
      </c>
      <c r="M235" s="15">
        <v>1978283</v>
      </c>
      <c r="N235" s="20">
        <f t="shared" si="15"/>
        <v>0.83025376194263334</v>
      </c>
      <c r="O235" s="15">
        <v>10898352</v>
      </c>
      <c r="P235" s="15">
        <v>525473</v>
      </c>
      <c r="Q235" s="15">
        <v>5959968</v>
      </c>
      <c r="R235" s="15">
        <v>4792772</v>
      </c>
      <c r="S235" s="20">
        <f t="shared" si="12"/>
        <v>0.80416069348023345</v>
      </c>
      <c r="T235" s="15">
        <v>3013272</v>
      </c>
      <c r="U235" s="15">
        <v>2957</v>
      </c>
      <c r="V235" s="15">
        <v>69</v>
      </c>
      <c r="W235" s="20">
        <f t="shared" si="16"/>
        <v>2.3334460601961447E-2</v>
      </c>
      <c r="X235" s="15">
        <v>7639797</v>
      </c>
      <c r="Y235" s="15">
        <v>850063</v>
      </c>
      <c r="Z235" s="15">
        <v>38179801</v>
      </c>
      <c r="AA235" s="15">
        <v>39836841</v>
      </c>
      <c r="AB235" s="20">
        <f t="shared" si="20"/>
        <v>1.0434009595806955</v>
      </c>
      <c r="AC235" s="15">
        <v>5148471</v>
      </c>
      <c r="AD235" s="15">
        <v>4098827</v>
      </c>
      <c r="AE235" s="20">
        <f t="shared" si="18"/>
        <v>0.79612510199630138</v>
      </c>
      <c r="AF235" s="15">
        <v>318</v>
      </c>
      <c r="AG235" s="15">
        <v>6921674</v>
      </c>
      <c r="AH235" s="15">
        <v>74274</v>
      </c>
      <c r="AI235" s="15">
        <v>591744</v>
      </c>
      <c r="AJ235" s="8">
        <f t="shared" si="13"/>
        <v>174367442</v>
      </c>
    </row>
    <row r="236" spans="1:36" x14ac:dyDescent="0.15">
      <c r="A236" s="14">
        <v>44165</v>
      </c>
      <c r="B236" s="15">
        <v>74516847</v>
      </c>
      <c r="C236" s="15">
        <v>71291</v>
      </c>
      <c r="D236" s="15">
        <v>307722</v>
      </c>
      <c r="E236" s="15">
        <v>176757</v>
      </c>
      <c r="F236" s="20">
        <f t="shared" si="19"/>
        <v>0.57440481993487624</v>
      </c>
      <c r="G236" s="15">
        <v>29386</v>
      </c>
      <c r="H236" s="15">
        <v>608614</v>
      </c>
      <c r="I236" s="15">
        <v>4421933</v>
      </c>
      <c r="J236" s="15">
        <v>2755083</v>
      </c>
      <c r="K236" s="20">
        <f t="shared" si="14"/>
        <v>0.62304946728048571</v>
      </c>
      <c r="L236" s="15">
        <v>2544481</v>
      </c>
      <c r="M236" s="15">
        <v>1824554</v>
      </c>
      <c r="N236" s="20">
        <f t="shared" si="15"/>
        <v>0.71706332254003857</v>
      </c>
      <c r="O236" s="15">
        <v>9487321</v>
      </c>
      <c r="P236" s="15">
        <v>451918</v>
      </c>
      <c r="Q236" s="15">
        <v>5611536</v>
      </c>
      <c r="R236" s="15">
        <v>4343439</v>
      </c>
      <c r="S236" s="20">
        <f t="shared" si="12"/>
        <v>0.77401962671183078</v>
      </c>
      <c r="T236" s="15">
        <v>2495064</v>
      </c>
      <c r="U236" s="15">
        <v>1745</v>
      </c>
      <c r="V236" s="15">
        <v>43</v>
      </c>
      <c r="W236" s="20">
        <f t="shared" si="16"/>
        <v>2.4641833810888251E-2</v>
      </c>
      <c r="X236" s="15">
        <v>6933152</v>
      </c>
      <c r="Y236" s="15">
        <v>772075</v>
      </c>
      <c r="Z236" s="15">
        <v>38890101</v>
      </c>
      <c r="AA236" s="15">
        <v>32649285</v>
      </c>
      <c r="AB236" s="20">
        <f t="shared" si="20"/>
        <v>0.83952687600374198</v>
      </c>
      <c r="AC236" s="15">
        <v>5714338</v>
      </c>
      <c r="AD236" s="15">
        <v>3658617</v>
      </c>
      <c r="AE236" s="20">
        <f t="shared" si="18"/>
        <v>0.64025211669313231</v>
      </c>
      <c r="AF236" s="15">
        <v>128</v>
      </c>
      <c r="AG236" s="15">
        <v>6357491</v>
      </c>
      <c r="AH236" s="15">
        <v>62960</v>
      </c>
      <c r="AI236" s="15">
        <v>501084</v>
      </c>
      <c r="AJ236" s="8">
        <f t="shared" si="13"/>
        <v>147695109</v>
      </c>
    </row>
    <row r="237" spans="1:36" x14ac:dyDescent="0.15">
      <c r="A237" s="14">
        <v>44196</v>
      </c>
      <c r="B237" s="15">
        <v>66305515</v>
      </c>
      <c r="C237" s="15">
        <v>66491</v>
      </c>
      <c r="D237" s="15">
        <v>219109</v>
      </c>
      <c r="E237" s="15">
        <v>166422</v>
      </c>
      <c r="F237" s="20">
        <f t="shared" si="19"/>
        <v>0.75953977244202653</v>
      </c>
      <c r="G237" s="15">
        <v>23166</v>
      </c>
      <c r="H237" s="15">
        <v>559787</v>
      </c>
      <c r="I237" s="15">
        <v>3931757</v>
      </c>
      <c r="J237" s="15">
        <v>2455199</v>
      </c>
      <c r="K237" s="20">
        <f t="shared" si="14"/>
        <v>0.62445339322852356</v>
      </c>
      <c r="L237" s="15">
        <v>2877810</v>
      </c>
      <c r="M237" s="15">
        <v>1704935</v>
      </c>
      <c r="N237" s="20">
        <f t="shared" si="15"/>
        <v>0.59244182207998441</v>
      </c>
      <c r="O237" s="15">
        <v>7988566</v>
      </c>
      <c r="P237" s="15">
        <v>399416</v>
      </c>
      <c r="Q237" s="15">
        <v>6141121</v>
      </c>
      <c r="R237" s="15">
        <v>3979743</v>
      </c>
      <c r="S237" s="20">
        <f t="shared" si="12"/>
        <v>0.6480482960684214</v>
      </c>
      <c r="T237" s="15">
        <v>2039904</v>
      </c>
      <c r="U237" s="15">
        <v>465</v>
      </c>
      <c r="V237" s="15">
        <v>127</v>
      </c>
      <c r="W237" s="20">
        <f t="shared" si="16"/>
        <v>0.27311827956989249</v>
      </c>
      <c r="X237" s="15">
        <v>6393905</v>
      </c>
      <c r="Y237" s="15">
        <v>683757</v>
      </c>
      <c r="Z237" s="15">
        <v>45136742</v>
      </c>
      <c r="AA237" s="15">
        <v>27885628</v>
      </c>
      <c r="AB237" s="20">
        <f t="shared" si="20"/>
        <v>0.61780329648072518</v>
      </c>
      <c r="AC237" s="15">
        <v>6942531</v>
      </c>
      <c r="AD237" s="15">
        <v>3312441</v>
      </c>
      <c r="AE237" s="20">
        <f t="shared" si="18"/>
        <v>0.47712296855426356</v>
      </c>
      <c r="AF237" s="15">
        <v>68</v>
      </c>
      <c r="AG237" s="15">
        <v>5638885</v>
      </c>
      <c r="AH237" s="15">
        <v>60705</v>
      </c>
      <c r="AI237" s="15">
        <v>404964</v>
      </c>
      <c r="AJ237" s="8">
        <f t="shared" si="13"/>
        <v>130069624</v>
      </c>
    </row>
    <row r="238" spans="1:36" x14ac:dyDescent="0.15">
      <c r="A238" s="14">
        <v>44227</v>
      </c>
      <c r="B238" s="19">
        <v>84715626</v>
      </c>
      <c r="C238" s="19">
        <v>87543</v>
      </c>
      <c r="D238" s="15">
        <v>253219</v>
      </c>
      <c r="E238" s="19">
        <v>198842</v>
      </c>
      <c r="F238" s="20">
        <f t="shared" si="19"/>
        <v>0.78525703047559625</v>
      </c>
      <c r="G238" s="19">
        <v>32615</v>
      </c>
      <c r="H238" s="19">
        <v>664032</v>
      </c>
      <c r="I238" s="15">
        <v>4324101</v>
      </c>
      <c r="J238" s="19">
        <v>3176213</v>
      </c>
      <c r="K238" s="20">
        <f t="shared" si="14"/>
        <v>0.73453719050503219</v>
      </c>
      <c r="L238" s="15">
        <v>2553241</v>
      </c>
      <c r="M238" s="19">
        <v>2278107</v>
      </c>
      <c r="N238" s="20">
        <f t="shared" si="15"/>
        <v>0.89224127295464861</v>
      </c>
      <c r="O238" s="19">
        <v>10635078</v>
      </c>
      <c r="P238" s="19">
        <v>519821</v>
      </c>
      <c r="Q238" s="15">
        <v>5695979</v>
      </c>
      <c r="R238" s="19">
        <v>5041161</v>
      </c>
      <c r="S238" s="20">
        <f t="shared" si="12"/>
        <v>0.88503855087948879</v>
      </c>
      <c r="T238" s="19">
        <v>1352652</v>
      </c>
      <c r="U238" s="6">
        <v>1113</v>
      </c>
      <c r="V238" s="19">
        <v>48</v>
      </c>
      <c r="W238" s="20">
        <f t="shared" si="16"/>
        <v>4.3126684636118601E-2</v>
      </c>
      <c r="X238" s="19">
        <v>7767800</v>
      </c>
      <c r="Y238" s="19">
        <v>916198</v>
      </c>
      <c r="Z238" s="15">
        <v>39685976</v>
      </c>
      <c r="AA238" s="19">
        <v>33019050</v>
      </c>
      <c r="AB238" s="20">
        <f t="shared" si="20"/>
        <v>0.83200801209979058</v>
      </c>
      <c r="AC238" s="15">
        <v>5360255</v>
      </c>
      <c r="AD238" s="19">
        <v>4353608</v>
      </c>
      <c r="AE238" s="20">
        <f t="shared" si="18"/>
        <v>0.81220165831662861</v>
      </c>
      <c r="AF238" s="19">
        <v>53</v>
      </c>
      <c r="AG238" s="19">
        <v>6651260</v>
      </c>
      <c r="AH238" s="19">
        <v>68084</v>
      </c>
      <c r="AI238" s="21">
        <v>436116</v>
      </c>
      <c r="AJ238" s="8">
        <f t="shared" si="13"/>
        <v>161913907</v>
      </c>
    </row>
    <row r="239" spans="1:36" x14ac:dyDescent="0.15">
      <c r="A239" s="14">
        <v>44255</v>
      </c>
      <c r="B239" s="19">
        <v>63054154</v>
      </c>
      <c r="C239" s="19">
        <v>63084</v>
      </c>
      <c r="D239" s="15">
        <v>194089</v>
      </c>
      <c r="E239" s="19">
        <v>151014</v>
      </c>
      <c r="F239" s="20">
        <f t="shared" si="19"/>
        <v>0.77806573273086055</v>
      </c>
      <c r="G239" s="19">
        <v>20543</v>
      </c>
      <c r="H239" s="19">
        <v>488677</v>
      </c>
      <c r="I239" s="15">
        <v>3975641</v>
      </c>
      <c r="J239" s="19">
        <v>2441931</v>
      </c>
      <c r="K239" s="20">
        <f t="shared" si="14"/>
        <v>0.61422321582859218</v>
      </c>
      <c r="L239" s="15">
        <v>2134292</v>
      </c>
      <c r="M239" s="19">
        <v>1704658</v>
      </c>
      <c r="N239" s="20">
        <f t="shared" si="15"/>
        <v>0.79869952190234517</v>
      </c>
      <c r="O239" s="19">
        <v>7685606</v>
      </c>
      <c r="P239" s="19">
        <v>388460</v>
      </c>
      <c r="Q239" s="15">
        <v>5166179</v>
      </c>
      <c r="R239" s="19">
        <v>3899396</v>
      </c>
      <c r="S239" s="20">
        <f t="shared" si="12"/>
        <v>0.75479304917618995</v>
      </c>
      <c r="T239" s="19">
        <v>860280</v>
      </c>
      <c r="U239" s="6">
        <v>321</v>
      </c>
      <c r="V239" s="19">
        <v>99</v>
      </c>
      <c r="W239" s="20">
        <f t="shared" si="16"/>
        <v>0.30841121495327101</v>
      </c>
      <c r="X239" s="19">
        <v>6140385</v>
      </c>
      <c r="Y239" s="19">
        <v>704779</v>
      </c>
      <c r="Z239" s="15">
        <v>37341918</v>
      </c>
      <c r="AA239" s="19">
        <v>25456385</v>
      </c>
      <c r="AB239" s="20">
        <f t="shared" si="20"/>
        <v>0.68171069841672305</v>
      </c>
      <c r="AC239" s="15">
        <v>4615839</v>
      </c>
      <c r="AD239" s="19">
        <v>3329725</v>
      </c>
      <c r="AE239" s="20">
        <f t="shared" si="18"/>
        <v>0.72136939784944842</v>
      </c>
      <c r="AF239" s="19">
        <v>0</v>
      </c>
      <c r="AG239" s="19">
        <v>5490728</v>
      </c>
      <c r="AH239" s="19">
        <v>57217</v>
      </c>
      <c r="AI239" s="21">
        <v>253776</v>
      </c>
      <c r="AJ239" s="8">
        <f t="shared" si="13"/>
        <v>122190897</v>
      </c>
    </row>
    <row r="240" spans="1:36" x14ac:dyDescent="0.15">
      <c r="A240" s="14">
        <v>44286</v>
      </c>
      <c r="B240" s="19">
        <v>98391399</v>
      </c>
      <c r="C240" s="19">
        <v>122484</v>
      </c>
      <c r="D240" s="15">
        <v>286797</v>
      </c>
      <c r="E240" s="19">
        <v>234713</v>
      </c>
      <c r="F240" s="20">
        <f t="shared" si="19"/>
        <v>0.81839419519729983</v>
      </c>
      <c r="G240" s="19">
        <v>37669</v>
      </c>
      <c r="H240" s="19">
        <v>790694</v>
      </c>
      <c r="I240" s="15">
        <v>4395377</v>
      </c>
      <c r="J240" s="19">
        <v>3707147</v>
      </c>
      <c r="K240" s="20">
        <f t="shared" si="14"/>
        <v>0.84341957470314832</v>
      </c>
      <c r="L240" s="15">
        <v>2646822</v>
      </c>
      <c r="M240" s="19">
        <v>2636214</v>
      </c>
      <c r="N240" s="20">
        <f t="shared" si="15"/>
        <v>0.99599217476656909</v>
      </c>
      <c r="O240" s="19">
        <v>11864441</v>
      </c>
      <c r="P240" s="19">
        <v>597365</v>
      </c>
      <c r="Q240" s="15">
        <v>4982745</v>
      </c>
      <c r="R240" s="19">
        <v>6125731</v>
      </c>
      <c r="S240" s="20">
        <f t="shared" si="12"/>
        <v>1.229388820820652</v>
      </c>
      <c r="T240" s="19">
        <v>2673900</v>
      </c>
      <c r="U240" s="6">
        <v>1709</v>
      </c>
      <c r="V240" s="19">
        <v>60</v>
      </c>
      <c r="W240" s="20">
        <f t="shared" si="16"/>
        <v>3.5108250438853128E-2</v>
      </c>
      <c r="X240" s="19">
        <v>9602327</v>
      </c>
      <c r="Y240" s="19">
        <v>1078782</v>
      </c>
      <c r="Z240" s="15">
        <v>45153218</v>
      </c>
      <c r="AA240" s="19">
        <v>40236272</v>
      </c>
      <c r="AB240" s="20">
        <f t="shared" si="20"/>
        <v>0.89110530283799483</v>
      </c>
      <c r="AC240" s="15">
        <v>6025105</v>
      </c>
      <c r="AD240" s="19">
        <v>5079393</v>
      </c>
      <c r="AE240" s="20">
        <f t="shared" si="18"/>
        <v>0.84303808813290393</v>
      </c>
      <c r="AF240" s="19">
        <v>58</v>
      </c>
      <c r="AG240" s="19">
        <v>8810358</v>
      </c>
      <c r="AH240" s="19">
        <v>68917</v>
      </c>
      <c r="AI240" s="21">
        <v>622932</v>
      </c>
      <c r="AJ240" s="8">
        <f t="shared" si="13"/>
        <v>192680856</v>
      </c>
    </row>
    <row r="241" spans="1:36" x14ac:dyDescent="0.15">
      <c r="A241" s="14">
        <v>44316</v>
      </c>
      <c r="B241" s="19">
        <v>96263230</v>
      </c>
      <c r="C241" s="19">
        <v>100527</v>
      </c>
      <c r="D241" s="15">
        <v>221317</v>
      </c>
      <c r="E241" s="19">
        <v>247852</v>
      </c>
      <c r="F241" s="20">
        <f t="shared" si="19"/>
        <v>1.1198958959320793</v>
      </c>
      <c r="G241" s="19">
        <v>33149</v>
      </c>
      <c r="H241" s="19">
        <v>646511</v>
      </c>
      <c r="I241" s="15">
        <v>4718100</v>
      </c>
      <c r="J241" s="19">
        <v>3477879</v>
      </c>
      <c r="K241" s="20">
        <f t="shared" si="14"/>
        <v>0.73713549945952817</v>
      </c>
      <c r="L241" s="15">
        <v>2645326</v>
      </c>
      <c r="M241" s="19">
        <v>2554169</v>
      </c>
      <c r="N241" s="20">
        <f t="shared" si="15"/>
        <v>0.9655403530604546</v>
      </c>
      <c r="O241" s="19">
        <v>11494353</v>
      </c>
      <c r="P241" s="19">
        <v>545580</v>
      </c>
      <c r="Q241" s="15">
        <v>5339207</v>
      </c>
      <c r="R241" s="19">
        <v>5588714</v>
      </c>
      <c r="S241" s="20">
        <f t="shared" si="12"/>
        <v>1.0467310969587806</v>
      </c>
      <c r="T241" s="19">
        <v>2458164</v>
      </c>
      <c r="U241" s="6">
        <v>841</v>
      </c>
      <c r="V241" s="19">
        <v>59</v>
      </c>
      <c r="W241" s="20">
        <f t="shared" si="16"/>
        <v>7.0154577883472055E-2</v>
      </c>
      <c r="X241" s="19">
        <v>8919415</v>
      </c>
      <c r="Y241" s="19">
        <v>1025179</v>
      </c>
      <c r="Z241" s="15">
        <v>46211183</v>
      </c>
      <c r="AA241" s="19">
        <v>39809774</v>
      </c>
      <c r="AB241" s="20">
        <f t="shared" si="20"/>
        <v>0.86147489450767789</v>
      </c>
      <c r="AC241" s="15">
        <v>5482230</v>
      </c>
      <c r="AD241" s="19">
        <v>4788320</v>
      </c>
      <c r="AE241" s="20">
        <f t="shared" si="18"/>
        <v>0.87342559505894501</v>
      </c>
      <c r="AF241" s="19">
        <v>12</v>
      </c>
      <c r="AG241" s="19">
        <v>8191503</v>
      </c>
      <c r="AH241" s="19">
        <v>72900</v>
      </c>
      <c r="AI241" s="21">
        <v>520464</v>
      </c>
      <c r="AJ241" s="8">
        <f t="shared" si="13"/>
        <v>186737754</v>
      </c>
    </row>
    <row r="242" spans="1:36" x14ac:dyDescent="0.15">
      <c r="A242" s="14">
        <v>44347</v>
      </c>
      <c r="B242" s="19">
        <v>98807884</v>
      </c>
      <c r="C242" s="19">
        <v>93340</v>
      </c>
      <c r="D242" s="15">
        <v>265154</v>
      </c>
      <c r="E242" s="19">
        <v>236864</v>
      </c>
      <c r="F242" s="20">
        <f t="shared" si="19"/>
        <v>0.89330728557743799</v>
      </c>
      <c r="G242" s="19">
        <v>31632</v>
      </c>
      <c r="H242" s="19">
        <v>845251</v>
      </c>
      <c r="I242" s="15">
        <v>4441769</v>
      </c>
      <c r="J242" s="19">
        <v>3411001</v>
      </c>
      <c r="K242" s="20">
        <f t="shared" si="14"/>
        <v>0.76793750417907825</v>
      </c>
      <c r="L242" s="15">
        <v>2535862</v>
      </c>
      <c r="M242" s="19">
        <v>2548681</v>
      </c>
      <c r="N242" s="20">
        <f t="shared" si="15"/>
        <v>1.0050550858051424</v>
      </c>
      <c r="O242" s="19">
        <v>11073599</v>
      </c>
      <c r="P242" s="19">
        <v>499694</v>
      </c>
      <c r="Q242" s="15">
        <v>4861281</v>
      </c>
      <c r="R242" s="19">
        <v>5331865</v>
      </c>
      <c r="S242" s="20">
        <f t="shared" si="12"/>
        <v>1.0968024683205928</v>
      </c>
      <c r="T242" s="19">
        <v>1815288</v>
      </c>
      <c r="U242" s="6">
        <v>812</v>
      </c>
      <c r="V242" s="19">
        <v>38</v>
      </c>
      <c r="W242" s="20">
        <f t="shared" si="16"/>
        <v>4.6798029556650245E-2</v>
      </c>
      <c r="X242" s="19">
        <v>8898631</v>
      </c>
      <c r="Y242" s="19">
        <v>981191</v>
      </c>
      <c r="Z242" s="15">
        <v>57162620</v>
      </c>
      <c r="AA242" s="19">
        <v>40948452</v>
      </c>
      <c r="AB242" s="20">
        <f t="shared" si="20"/>
        <v>0.71635016029706122</v>
      </c>
      <c r="AC242" s="15">
        <v>5348290</v>
      </c>
      <c r="AD242" s="19">
        <v>4753684</v>
      </c>
      <c r="AE242" s="20">
        <f t="shared" si="18"/>
        <v>0.88882315656032118</v>
      </c>
      <c r="AF242" s="19">
        <v>94</v>
      </c>
      <c r="AG242" s="19">
        <v>8129581</v>
      </c>
      <c r="AH242" s="19">
        <v>60881</v>
      </c>
      <c r="AI242" s="21">
        <v>475740</v>
      </c>
      <c r="AJ242" s="8">
        <f>SUM(B242:C242,E242,G242,H242,J242,M242,O242:P242,R242,T242,V242,X242:Y242,AA242,AD242,AF242:AI242)</f>
        <v>188943391</v>
      </c>
    </row>
    <row r="243" spans="1:36" x14ac:dyDescent="0.15">
      <c r="A243" s="14">
        <v>44377</v>
      </c>
      <c r="B243" s="19">
        <v>103235701</v>
      </c>
      <c r="C243" s="19">
        <v>83086</v>
      </c>
      <c r="D243" s="15">
        <v>252725</v>
      </c>
      <c r="E243" s="19">
        <v>236053</v>
      </c>
      <c r="F243" s="20">
        <f t="shared" si="19"/>
        <v>0.93403106143040859</v>
      </c>
      <c r="G243" s="19">
        <v>29632</v>
      </c>
      <c r="H243" s="19">
        <v>773555</v>
      </c>
      <c r="I243" s="15">
        <v>4453996</v>
      </c>
      <c r="J243" s="19">
        <v>3374809</v>
      </c>
      <c r="K243" s="20">
        <f t="shared" si="14"/>
        <v>0.75770364409846802</v>
      </c>
      <c r="L243" s="15">
        <v>2898541</v>
      </c>
      <c r="M243" s="19">
        <v>2491085</v>
      </c>
      <c r="N243" s="20">
        <f t="shared" si="15"/>
        <v>0.85942720837828412</v>
      </c>
      <c r="O243" s="19">
        <v>11474765</v>
      </c>
      <c r="P243" s="19">
        <v>516291</v>
      </c>
      <c r="Q243" s="15">
        <v>4865202</v>
      </c>
      <c r="R243" s="19">
        <v>5038563</v>
      </c>
      <c r="S243" s="20">
        <f t="shared" si="12"/>
        <v>1.035632847310348</v>
      </c>
      <c r="T243" s="19">
        <v>1966368</v>
      </c>
      <c r="U243" s="6">
        <v>1188</v>
      </c>
      <c r="V243" s="19">
        <v>12</v>
      </c>
      <c r="W243" s="20">
        <f t="shared" si="16"/>
        <v>1.0101010101010102E-2</v>
      </c>
      <c r="X243" s="19">
        <v>8699288</v>
      </c>
      <c r="Y243" s="19">
        <v>958937</v>
      </c>
      <c r="Z243" s="15">
        <v>70556006</v>
      </c>
      <c r="AA243" s="19">
        <v>44362790</v>
      </c>
      <c r="AB243" s="20">
        <f t="shared" si="20"/>
        <v>0.62875993859402979</v>
      </c>
      <c r="AC243" s="15">
        <v>7005497</v>
      </c>
      <c r="AD243" s="19">
        <v>4732878</v>
      </c>
      <c r="AE243" s="20">
        <f t="shared" si="18"/>
        <v>0.67559489355287716</v>
      </c>
      <c r="AF243" s="19">
        <v>66</v>
      </c>
      <c r="AG243" s="19">
        <v>8143548</v>
      </c>
      <c r="AH243" s="19">
        <v>57521</v>
      </c>
      <c r="AI243" s="21">
        <v>586500</v>
      </c>
      <c r="AJ243" s="8">
        <f t="shared" si="13"/>
        <v>196761448</v>
      </c>
    </row>
    <row r="244" spans="1:36" x14ac:dyDescent="0.15">
      <c r="A244" s="14">
        <v>44408</v>
      </c>
      <c r="B244" s="19">
        <v>114673264</v>
      </c>
      <c r="C244" s="19">
        <v>91964</v>
      </c>
      <c r="D244" s="15">
        <v>179028</v>
      </c>
      <c r="E244" s="19">
        <v>265608</v>
      </c>
      <c r="F244" s="20">
        <f t="shared" si="19"/>
        <v>1.4836115021114016</v>
      </c>
      <c r="G244" s="19">
        <v>32290</v>
      </c>
      <c r="H244" s="19">
        <v>789611</v>
      </c>
      <c r="I244" s="15">
        <v>4232731</v>
      </c>
      <c r="J244" s="19">
        <v>3335575</v>
      </c>
      <c r="K244" s="20">
        <f t="shared" si="14"/>
        <v>0.78804322788289638</v>
      </c>
      <c r="L244" s="15">
        <v>2371886</v>
      </c>
      <c r="M244" s="19">
        <v>2531211</v>
      </c>
      <c r="N244" s="20">
        <f t="shared" si="15"/>
        <v>1.0671722839967857</v>
      </c>
      <c r="O244" s="19">
        <v>12973673</v>
      </c>
      <c r="P244" s="19">
        <v>557902</v>
      </c>
      <c r="Q244" s="15">
        <v>4683460</v>
      </c>
      <c r="R244" s="19">
        <v>4905905</v>
      </c>
      <c r="S244" s="20">
        <f t="shared" si="12"/>
        <v>1.0474958684391453</v>
      </c>
      <c r="T244" s="19">
        <v>3130416</v>
      </c>
      <c r="U244" s="6">
        <v>2655</v>
      </c>
      <c r="V244" s="19">
        <v>36</v>
      </c>
      <c r="W244" s="20">
        <f t="shared" si="16"/>
        <v>1.3559322033898305E-2</v>
      </c>
      <c r="X244" s="19">
        <v>8713709</v>
      </c>
      <c r="Y244" s="19">
        <v>1016466</v>
      </c>
      <c r="Z244" s="15">
        <v>88270775</v>
      </c>
      <c r="AA244" s="19">
        <v>54565652</v>
      </c>
      <c r="AB244" s="20">
        <f t="shared" si="20"/>
        <v>0.61816214936370506</v>
      </c>
      <c r="AC244" s="15">
        <v>7650497</v>
      </c>
      <c r="AD244" s="19">
        <v>5086111</v>
      </c>
      <c r="AE244" s="20">
        <f t="shared" si="18"/>
        <v>0.66480792032203917</v>
      </c>
      <c r="AF244" s="19">
        <v>82</v>
      </c>
      <c r="AG244" s="19">
        <v>8160776</v>
      </c>
      <c r="AH244" s="19">
        <v>56822</v>
      </c>
      <c r="AI244" s="21">
        <v>599940</v>
      </c>
      <c r="AJ244" s="8">
        <f t="shared" si="13"/>
        <v>221487013</v>
      </c>
    </row>
    <row r="245" spans="1:36" x14ac:dyDescent="0.15">
      <c r="A245" s="14">
        <v>44439</v>
      </c>
      <c r="B245" s="19">
        <v>109228173</v>
      </c>
      <c r="C245" s="19">
        <v>81178</v>
      </c>
      <c r="D245" s="6">
        <v>194661</v>
      </c>
      <c r="E245" s="19">
        <v>246234</v>
      </c>
      <c r="F245" s="20">
        <f t="shared" si="19"/>
        <v>1.2649375067424908</v>
      </c>
      <c r="G245" s="19">
        <v>31531</v>
      </c>
      <c r="H245" s="19">
        <v>749847</v>
      </c>
      <c r="I245" s="6">
        <v>4346446</v>
      </c>
      <c r="J245" s="19">
        <v>3140755</v>
      </c>
      <c r="K245" s="20">
        <f t="shared" si="14"/>
        <v>0.72260301865017995</v>
      </c>
      <c r="L245" s="6">
        <v>2261856</v>
      </c>
      <c r="M245" s="19">
        <v>2359456</v>
      </c>
      <c r="N245" s="20">
        <f t="shared" si="15"/>
        <v>1.0431504039160759</v>
      </c>
      <c r="O245" s="19">
        <v>12331032</v>
      </c>
      <c r="P245" s="19">
        <v>526879</v>
      </c>
      <c r="Q245" s="15">
        <v>4537073</v>
      </c>
      <c r="R245" s="19">
        <v>4548471</v>
      </c>
      <c r="S245" s="20">
        <f t="shared" si="12"/>
        <v>1.0025121923319285</v>
      </c>
      <c r="T245" s="19">
        <v>2849208</v>
      </c>
      <c r="U245" s="6">
        <v>1965</v>
      </c>
      <c r="V245" s="19">
        <v>139</v>
      </c>
      <c r="W245" s="20">
        <f t="shared" si="16"/>
        <v>7.0737913486005083E-2</v>
      </c>
      <c r="X245" s="19">
        <v>8261882</v>
      </c>
      <c r="Y245" s="19">
        <v>972343</v>
      </c>
      <c r="Z245" s="15">
        <v>62173709</v>
      </c>
      <c r="AA245" s="19">
        <v>54194900</v>
      </c>
      <c r="AB245" s="20">
        <f t="shared" si="20"/>
        <v>0.87166908443567359</v>
      </c>
      <c r="AC245" s="15">
        <v>5458724</v>
      </c>
      <c r="AD245" s="19">
        <v>4880426</v>
      </c>
      <c r="AE245" s="20">
        <f t="shared" si="18"/>
        <v>0.89405985721205172</v>
      </c>
      <c r="AF245" s="19">
        <v>60</v>
      </c>
      <c r="AG245" s="19">
        <v>7350865</v>
      </c>
      <c r="AH245" s="19">
        <v>54020</v>
      </c>
      <c r="AI245" s="21">
        <v>494232</v>
      </c>
      <c r="AJ245" s="8">
        <f t="shared" si="13"/>
        <v>212301631</v>
      </c>
    </row>
    <row r="246" spans="1:36" x14ac:dyDescent="0.15">
      <c r="A246" s="14">
        <v>44469</v>
      </c>
      <c r="B246" s="19">
        <v>93254885</v>
      </c>
      <c r="C246" s="19">
        <v>73320</v>
      </c>
      <c r="D246" s="19">
        <v>213247</v>
      </c>
      <c r="E246" s="19">
        <v>182958</v>
      </c>
      <c r="F246" s="20">
        <f t="shared" si="19"/>
        <v>0.85796283183350763</v>
      </c>
      <c r="G246" s="19">
        <v>26185</v>
      </c>
      <c r="H246" s="19">
        <v>729666</v>
      </c>
      <c r="I246" s="19">
        <v>4374694</v>
      </c>
      <c r="J246" s="19">
        <v>2864857</v>
      </c>
      <c r="K246" s="20">
        <f t="shared" si="14"/>
        <v>0.65487026063994414</v>
      </c>
      <c r="L246" s="19">
        <v>2678875</v>
      </c>
      <c r="M246" s="19">
        <v>2123121</v>
      </c>
      <c r="N246" s="20">
        <f t="shared" si="15"/>
        <v>0.79254201857122863</v>
      </c>
      <c r="O246" s="19">
        <v>10672622</v>
      </c>
      <c r="P246" s="19">
        <v>476633</v>
      </c>
      <c r="Q246" s="19">
        <v>4598885</v>
      </c>
      <c r="R246" s="19">
        <v>4064633</v>
      </c>
      <c r="S246" s="20">
        <f t="shared" si="12"/>
        <v>0.88383010229653491</v>
      </c>
      <c r="T246" s="19">
        <v>3352320</v>
      </c>
      <c r="U246" s="19">
        <v>1245</v>
      </c>
      <c r="V246" s="19">
        <v>24</v>
      </c>
      <c r="W246" s="20">
        <f t="shared" si="16"/>
        <v>1.9277108433734941E-2</v>
      </c>
      <c r="X246" s="19">
        <v>7529360</v>
      </c>
      <c r="Y246" s="19">
        <v>851526</v>
      </c>
      <c r="Z246" s="19">
        <v>55033504</v>
      </c>
      <c r="AA246" s="19">
        <v>45287830</v>
      </c>
      <c r="AB246" s="20">
        <f t="shared" si="20"/>
        <v>0.82291380174520601</v>
      </c>
      <c r="AC246" s="19">
        <v>5778655</v>
      </c>
      <c r="AD246" s="19">
        <v>4267008</v>
      </c>
      <c r="AE246" s="20">
        <f t="shared" si="18"/>
        <v>0.73840850509331324</v>
      </c>
      <c r="AF246" s="19">
        <v>89</v>
      </c>
      <c r="AG246" s="19">
        <v>6765382</v>
      </c>
      <c r="AH246" s="19">
        <v>50445</v>
      </c>
      <c r="AI246" s="21">
        <v>606756</v>
      </c>
      <c r="AJ246" s="8">
        <f t="shared" si="13"/>
        <v>183179620</v>
      </c>
    </row>
    <row r="247" spans="1:36" x14ac:dyDescent="0.15">
      <c r="A247" s="14">
        <v>44500</v>
      </c>
      <c r="B247" s="19">
        <v>99532010</v>
      </c>
      <c r="C247" s="19">
        <v>85557</v>
      </c>
      <c r="D247" s="19">
        <v>246361</v>
      </c>
      <c r="E247" s="19">
        <v>204107</v>
      </c>
      <c r="F247" s="20">
        <f t="shared" si="19"/>
        <v>0.82848746351898228</v>
      </c>
      <c r="G247" s="19">
        <v>39141</v>
      </c>
      <c r="H247" s="19">
        <v>802782</v>
      </c>
      <c r="I247" s="19">
        <v>5177387</v>
      </c>
      <c r="J247" s="19">
        <v>3343570</v>
      </c>
      <c r="K247" s="20">
        <f t="shared" si="14"/>
        <v>0.6458026027414987</v>
      </c>
      <c r="L247" s="19">
        <v>3109690</v>
      </c>
      <c r="M247" s="19">
        <v>2438013</v>
      </c>
      <c r="N247" s="20">
        <f t="shared" si="15"/>
        <v>0.7840051580704186</v>
      </c>
      <c r="O247" s="19">
        <v>11391147</v>
      </c>
      <c r="P247" s="19">
        <v>516050</v>
      </c>
      <c r="Q247" s="19">
        <v>5290864</v>
      </c>
      <c r="R247" s="19">
        <v>4578162</v>
      </c>
      <c r="S247" s="20">
        <f t="shared" si="12"/>
        <v>0.86529572485703654</v>
      </c>
      <c r="T247" s="19">
        <v>2806356</v>
      </c>
      <c r="U247" s="19">
        <v>1838</v>
      </c>
      <c r="V247" s="19">
        <v>93</v>
      </c>
      <c r="W247" s="20">
        <f t="shared" si="16"/>
        <v>5.0598476605005438E-2</v>
      </c>
      <c r="X247" s="19">
        <v>8406433</v>
      </c>
      <c r="Y247" s="19">
        <v>936811</v>
      </c>
      <c r="Z247" s="19">
        <v>44244673</v>
      </c>
      <c r="AA247" s="19">
        <v>46443190</v>
      </c>
      <c r="AB247" s="20">
        <f t="shared" si="20"/>
        <v>1.049689981887763</v>
      </c>
      <c r="AC247" s="19">
        <v>5328027</v>
      </c>
      <c r="AD247" s="19">
        <v>4691522</v>
      </c>
      <c r="AE247" s="20">
        <f t="shared" si="18"/>
        <v>0.88053645373794087</v>
      </c>
      <c r="AF247" s="19">
        <v>200</v>
      </c>
      <c r="AG247" s="19">
        <v>8122348</v>
      </c>
      <c r="AH247" s="19">
        <v>50763</v>
      </c>
      <c r="AI247" s="21">
        <v>494436</v>
      </c>
      <c r="AJ247" s="8">
        <f t="shared" si="13"/>
        <v>194882691</v>
      </c>
    </row>
    <row r="248" spans="1:36" x14ac:dyDescent="0.15">
      <c r="A248" s="14">
        <v>44530</v>
      </c>
      <c r="B248" s="19">
        <v>79073018</v>
      </c>
      <c r="C248" s="19">
        <v>70606</v>
      </c>
      <c r="D248" s="19">
        <v>279885</v>
      </c>
      <c r="E248" s="19">
        <v>155316</v>
      </c>
      <c r="F248" s="20">
        <f t="shared" si="19"/>
        <v>0.55492791682298082</v>
      </c>
      <c r="G248" s="19">
        <v>31913</v>
      </c>
      <c r="H248" s="19">
        <v>683789</v>
      </c>
      <c r="I248" s="19">
        <v>5038420</v>
      </c>
      <c r="J248" s="19">
        <v>2870332</v>
      </c>
      <c r="K248" s="20">
        <f t="shared" si="14"/>
        <v>0.56968891041239123</v>
      </c>
      <c r="L248" s="19">
        <v>3126827</v>
      </c>
      <c r="M248" s="19">
        <v>2078579</v>
      </c>
      <c r="N248" s="20">
        <f t="shared" si="15"/>
        <v>0.66475663667993146</v>
      </c>
      <c r="O248" s="19">
        <v>9218352</v>
      </c>
      <c r="P248" s="19">
        <v>430307</v>
      </c>
      <c r="Q248" s="19">
        <v>4949224</v>
      </c>
      <c r="R248" s="19">
        <v>3860215</v>
      </c>
      <c r="S248" s="20">
        <f t="shared" si="12"/>
        <v>0.77996368723662535</v>
      </c>
      <c r="T248" s="19">
        <v>2273328</v>
      </c>
      <c r="U248" s="19">
        <v>4156</v>
      </c>
      <c r="V248" s="19">
        <v>41</v>
      </c>
      <c r="W248" s="20">
        <f t="shared" si="16"/>
        <v>9.8652550529355152E-3</v>
      </c>
      <c r="X248" s="19">
        <v>7152846</v>
      </c>
      <c r="Y248" s="19">
        <v>797456</v>
      </c>
      <c r="Z248" s="19">
        <v>44368024</v>
      </c>
      <c r="AA248" s="19">
        <v>36196038</v>
      </c>
      <c r="AB248" s="20">
        <f t="shared" si="20"/>
        <v>0.81581361387651607</v>
      </c>
      <c r="AC248" s="19">
        <v>5508753</v>
      </c>
      <c r="AD248" s="19">
        <v>3882753</v>
      </c>
      <c r="AE248" s="20">
        <f t="shared" si="18"/>
        <v>0.70483338062171241</v>
      </c>
      <c r="AF248" s="19">
        <v>83</v>
      </c>
      <c r="AG248" s="19">
        <v>7110511</v>
      </c>
      <c r="AH248" s="19">
        <v>48522</v>
      </c>
      <c r="AI248" s="21">
        <v>386340</v>
      </c>
      <c r="AJ248" s="8">
        <f t="shared" si="13"/>
        <v>156320345</v>
      </c>
    </row>
    <row r="249" spans="1:36" x14ac:dyDescent="0.15">
      <c r="A249" s="14">
        <v>44561</v>
      </c>
      <c r="B249" s="19">
        <v>58225287</v>
      </c>
      <c r="C249" s="19">
        <v>55838</v>
      </c>
      <c r="D249" s="19">
        <v>230686</v>
      </c>
      <c r="E249" s="19">
        <v>125436.99999999999</v>
      </c>
      <c r="F249" s="20">
        <f t="shared" si="19"/>
        <v>0.54375644815896929</v>
      </c>
      <c r="G249" s="19">
        <v>23621</v>
      </c>
      <c r="H249" s="19">
        <v>645861</v>
      </c>
      <c r="I249" s="19">
        <v>5339012</v>
      </c>
      <c r="J249" s="19">
        <v>2284091.9999999995</v>
      </c>
      <c r="K249" s="20">
        <f t="shared" si="14"/>
        <v>0.4278117374525473</v>
      </c>
      <c r="L249" s="19">
        <v>3555754</v>
      </c>
      <c r="M249" s="19">
        <v>1637356.9999999995</v>
      </c>
      <c r="N249" s="20">
        <f t="shared" si="15"/>
        <v>0.46048095565666231</v>
      </c>
      <c r="O249" s="19">
        <v>7080406.9999999981</v>
      </c>
      <c r="P249" s="19">
        <v>328827.99999999994</v>
      </c>
      <c r="Q249" s="19">
        <v>5228444</v>
      </c>
      <c r="R249" s="19">
        <v>2917394</v>
      </c>
      <c r="S249" s="20">
        <f t="shared" si="12"/>
        <v>0.55798512903647812</v>
      </c>
      <c r="T249" s="19">
        <v>2002296</v>
      </c>
      <c r="U249" s="19">
        <v>5489</v>
      </c>
      <c r="V249" s="19">
        <v>56</v>
      </c>
      <c r="W249" s="20">
        <f t="shared" si="16"/>
        <v>1.0202222627072327E-2</v>
      </c>
      <c r="X249" s="19">
        <v>5616948</v>
      </c>
      <c r="Y249" s="19">
        <v>586832</v>
      </c>
      <c r="Z249" s="19">
        <v>41460267</v>
      </c>
      <c r="AA249" s="19">
        <v>25991651.999999985</v>
      </c>
      <c r="AB249" s="20">
        <f t="shared" si="20"/>
        <v>0.62690507998899248</v>
      </c>
      <c r="AC249" s="19">
        <v>6760887</v>
      </c>
      <c r="AD249" s="19">
        <v>2931369</v>
      </c>
      <c r="AE249" s="20">
        <f t="shared" si="18"/>
        <v>0.43357757643338812</v>
      </c>
      <c r="AF249" s="19">
        <v>153</v>
      </c>
      <c r="AG249" s="19">
        <v>5477428</v>
      </c>
      <c r="AH249" s="19">
        <v>43282.999999999993</v>
      </c>
      <c r="AI249" s="21">
        <v>328956</v>
      </c>
      <c r="AJ249" s="8">
        <f t="shared" si="13"/>
        <v>116303094.99999999</v>
      </c>
    </row>
    <row r="250" spans="1:36" x14ac:dyDescent="0.15">
      <c r="A250" s="14">
        <v>44592</v>
      </c>
      <c r="B250" s="19">
        <v>79109748</v>
      </c>
      <c r="C250" s="19">
        <v>77703</v>
      </c>
      <c r="D250" s="19">
        <v>333208</v>
      </c>
      <c r="E250" s="19">
        <v>143096</v>
      </c>
      <c r="F250" s="20">
        <f t="shared" si="19"/>
        <v>0.42944947300184871</v>
      </c>
      <c r="G250" s="19">
        <v>19921</v>
      </c>
      <c r="H250" s="19">
        <v>797577</v>
      </c>
      <c r="I250" s="19">
        <v>4336943</v>
      </c>
      <c r="J250" s="19">
        <v>3032825</v>
      </c>
      <c r="K250" s="20">
        <f t="shared" si="14"/>
        <v>0.6993001752616993</v>
      </c>
      <c r="L250" s="19">
        <v>2757980</v>
      </c>
      <c r="M250" s="19">
        <v>2324753</v>
      </c>
      <c r="N250" s="20">
        <f t="shared" si="15"/>
        <v>0.84291873037512965</v>
      </c>
      <c r="O250" s="19">
        <v>10110094</v>
      </c>
      <c r="P250" s="19">
        <v>459633</v>
      </c>
      <c r="Q250" s="19">
        <v>4863742</v>
      </c>
      <c r="R250" s="19">
        <v>4016069</v>
      </c>
      <c r="S250" s="20">
        <f t="shared" si="12"/>
        <v>0.82571587884390252</v>
      </c>
      <c r="T250" s="19">
        <v>1917600</v>
      </c>
      <c r="U250" s="19">
        <v>946</v>
      </c>
      <c r="V250" s="19">
        <v>77</v>
      </c>
      <c r="W250" s="20">
        <f t="shared" si="16"/>
        <v>8.1395348837209308E-2</v>
      </c>
      <c r="X250" s="19">
        <v>7246943</v>
      </c>
      <c r="Y250" s="19">
        <v>856089</v>
      </c>
      <c r="Z250" s="19">
        <v>46085103</v>
      </c>
      <c r="AA250" s="19">
        <v>32116574</v>
      </c>
      <c r="AB250" s="20">
        <f t="shared" si="20"/>
        <v>0.69689708624498459</v>
      </c>
      <c r="AC250" s="19">
        <v>5614449</v>
      </c>
      <c r="AD250" s="19">
        <v>4186522</v>
      </c>
      <c r="AE250" s="20">
        <f t="shared" si="18"/>
        <v>0.74566925445399901</v>
      </c>
      <c r="AF250" s="19">
        <v>31</v>
      </c>
      <c r="AG250" s="19">
        <v>6724405</v>
      </c>
      <c r="AH250" s="19">
        <v>41003</v>
      </c>
      <c r="AI250" s="21">
        <v>350388</v>
      </c>
      <c r="AJ250" s="8">
        <f t="shared" si="13"/>
        <v>153531051</v>
      </c>
    </row>
    <row r="251" spans="1:36" x14ac:dyDescent="0.15">
      <c r="A251" s="14">
        <v>44620</v>
      </c>
      <c r="B251" s="19">
        <v>67595580</v>
      </c>
      <c r="C251" s="19">
        <v>64403</v>
      </c>
      <c r="D251" s="19">
        <v>127661</v>
      </c>
      <c r="E251" s="19">
        <v>175743</v>
      </c>
      <c r="F251" s="20">
        <f t="shared" si="19"/>
        <v>1.3766381275409092</v>
      </c>
      <c r="G251" s="19">
        <v>27332</v>
      </c>
      <c r="H251" s="19">
        <v>598080</v>
      </c>
      <c r="I251" s="19">
        <v>4117165</v>
      </c>
      <c r="J251" s="19">
        <v>2624768</v>
      </c>
      <c r="K251" s="20">
        <f t="shared" si="14"/>
        <v>0.6375182923200795</v>
      </c>
      <c r="L251" s="19">
        <v>2381743</v>
      </c>
      <c r="M251" s="19">
        <v>2004210</v>
      </c>
      <c r="N251" s="20">
        <f t="shared" si="15"/>
        <v>0.84148877523729471</v>
      </c>
      <c r="O251" s="19">
        <v>8080677</v>
      </c>
      <c r="P251" s="19">
        <v>381591</v>
      </c>
      <c r="Q251" s="19">
        <v>4450051</v>
      </c>
      <c r="R251" s="19">
        <v>3515508</v>
      </c>
      <c r="S251" s="20">
        <f t="shared" si="12"/>
        <v>0.78999274390338448</v>
      </c>
      <c r="T251" s="19">
        <v>1792896</v>
      </c>
      <c r="U251" s="19">
        <v>429</v>
      </c>
      <c r="V251" s="19">
        <v>21</v>
      </c>
      <c r="W251" s="20">
        <f t="shared" si="16"/>
        <v>4.8951048951048952E-2</v>
      </c>
      <c r="X251" s="19">
        <v>6685666</v>
      </c>
      <c r="Y251" s="19">
        <v>737138</v>
      </c>
      <c r="Z251" s="19">
        <v>41436219</v>
      </c>
      <c r="AA251" s="19">
        <v>28800970</v>
      </c>
      <c r="AB251" s="20">
        <f t="shared" si="20"/>
        <v>0.69506752051870369</v>
      </c>
      <c r="AC251" s="19">
        <v>4930827</v>
      </c>
      <c r="AD251" s="19">
        <v>3620585</v>
      </c>
      <c r="AE251" s="20">
        <f t="shared" si="18"/>
        <v>0.73427540653930867</v>
      </c>
      <c r="AF251" s="19">
        <v>45</v>
      </c>
      <c r="AG251" s="19">
        <v>6485380</v>
      </c>
      <c r="AH251" s="19">
        <v>47499</v>
      </c>
      <c r="AI251" s="21">
        <v>312048</v>
      </c>
      <c r="AJ251" s="8">
        <f t="shared" si="13"/>
        <v>133550140</v>
      </c>
    </row>
    <row r="252" spans="1:36" x14ac:dyDescent="0.15">
      <c r="A252" s="14">
        <v>44651</v>
      </c>
      <c r="B252" s="19">
        <v>89462401</v>
      </c>
      <c r="C252" s="19">
        <v>82746</v>
      </c>
      <c r="D252" s="19">
        <v>293296</v>
      </c>
      <c r="E252" s="19">
        <v>192298</v>
      </c>
      <c r="F252" s="20">
        <f t="shared" si="19"/>
        <v>0.65564480933937042</v>
      </c>
      <c r="G252" s="19">
        <v>30782</v>
      </c>
      <c r="H252" s="19">
        <v>775767</v>
      </c>
      <c r="I252" s="19">
        <v>4392430</v>
      </c>
      <c r="J252" s="19">
        <v>3427124</v>
      </c>
      <c r="K252" s="20">
        <f t="shared" si="14"/>
        <v>0.78023417561577535</v>
      </c>
      <c r="L252" s="19">
        <v>2861741</v>
      </c>
      <c r="M252" s="19">
        <v>2587019</v>
      </c>
      <c r="N252" s="20">
        <f t="shared" si="15"/>
        <v>0.90400179471168074</v>
      </c>
      <c r="O252" s="19">
        <v>10521523</v>
      </c>
      <c r="P252" s="19">
        <v>505390</v>
      </c>
      <c r="Q252" s="19">
        <v>4687512</v>
      </c>
      <c r="R252" s="19">
        <v>4674405</v>
      </c>
      <c r="S252" s="20">
        <f t="shared" si="12"/>
        <v>0.99720384715815125</v>
      </c>
      <c r="T252" s="19">
        <v>2821596</v>
      </c>
      <c r="U252" s="19">
        <v>4182</v>
      </c>
      <c r="V252" s="19">
        <v>145</v>
      </c>
      <c r="W252" s="20">
        <f t="shared" si="16"/>
        <v>3.4672405547584891E-2</v>
      </c>
      <c r="X252" s="19">
        <v>8871311</v>
      </c>
      <c r="Y252" s="19">
        <v>961802</v>
      </c>
      <c r="Z252" s="19">
        <v>48110023</v>
      </c>
      <c r="AA252" s="19">
        <v>38625835</v>
      </c>
      <c r="AB252" s="20">
        <f t="shared" si="20"/>
        <v>0.80286461305578671</v>
      </c>
      <c r="AC252" s="19">
        <v>5927229</v>
      </c>
      <c r="AD252" s="19">
        <v>4715609</v>
      </c>
      <c r="AE252" s="20">
        <f t="shared" si="18"/>
        <v>0.79558407478435533</v>
      </c>
      <c r="AF252" s="19">
        <v>85</v>
      </c>
      <c r="AG252" s="19">
        <v>8534201</v>
      </c>
      <c r="AH252" s="19">
        <v>55391</v>
      </c>
      <c r="AI252" s="21">
        <v>467388</v>
      </c>
      <c r="AJ252" s="8">
        <f t="shared" si="13"/>
        <v>177312818</v>
      </c>
    </row>
    <row r="253" spans="1:36" x14ac:dyDescent="0.15">
      <c r="A253" s="14">
        <v>44681</v>
      </c>
      <c r="B253" s="19">
        <v>92379072</v>
      </c>
      <c r="C253" s="19">
        <v>77353</v>
      </c>
      <c r="D253" s="19">
        <v>191823</v>
      </c>
      <c r="E253" s="19">
        <v>208264</v>
      </c>
      <c r="F253" s="20">
        <f t="shared" si="19"/>
        <v>1.085709221521924</v>
      </c>
      <c r="G253" s="19">
        <v>32280</v>
      </c>
      <c r="H253" s="19">
        <v>879151</v>
      </c>
      <c r="I253" s="19">
        <v>4702091</v>
      </c>
      <c r="J253" s="19">
        <v>3417923</v>
      </c>
      <c r="K253" s="20">
        <f t="shared" si="14"/>
        <v>0.72689426895396114</v>
      </c>
      <c r="L253" s="19">
        <v>3009048</v>
      </c>
      <c r="M253" s="19">
        <v>2590553</v>
      </c>
      <c r="N253" s="20">
        <f t="shared" si="15"/>
        <v>0.86092112854298108</v>
      </c>
      <c r="O253" s="19">
        <v>10515165</v>
      </c>
      <c r="P253" s="19">
        <v>491731</v>
      </c>
      <c r="Q253" s="19">
        <v>5144119</v>
      </c>
      <c r="R253" s="19">
        <v>4696302</v>
      </c>
      <c r="S253" s="20">
        <f t="shared" si="12"/>
        <v>0.91294583192962686</v>
      </c>
      <c r="T253" s="19">
        <v>2727612</v>
      </c>
      <c r="U253" s="19">
        <v>2578</v>
      </c>
      <c r="V253" s="19">
        <v>32</v>
      </c>
      <c r="W253" s="20">
        <f t="shared" si="16"/>
        <v>1.2412723041117145E-2</v>
      </c>
      <c r="X253" s="19">
        <v>8771859</v>
      </c>
      <c r="Y253" s="19">
        <v>948068</v>
      </c>
      <c r="Z253" s="19">
        <v>50820785</v>
      </c>
      <c r="AA253" s="19">
        <v>40756294</v>
      </c>
      <c r="AB253" s="20">
        <f t="shared" si="20"/>
        <v>0.801961126731907</v>
      </c>
      <c r="AC253" s="19">
        <v>5779266</v>
      </c>
      <c r="AD253" s="19">
        <v>4759999</v>
      </c>
      <c r="AE253" s="20">
        <f t="shared" si="18"/>
        <v>0.82363383170111915</v>
      </c>
      <c r="AF253" s="19">
        <v>107</v>
      </c>
      <c r="AG253" s="19">
        <v>8467958</v>
      </c>
      <c r="AH253" s="19">
        <v>50091</v>
      </c>
      <c r="AI253" s="21">
        <v>471396</v>
      </c>
      <c r="AJ253" s="8">
        <f t="shared" si="13"/>
        <v>182241210</v>
      </c>
    </row>
    <row r="254" spans="1:36" x14ac:dyDescent="0.15">
      <c r="A254" s="14">
        <v>44712</v>
      </c>
      <c r="B254" s="19">
        <v>107485711</v>
      </c>
      <c r="C254" s="19">
        <v>90232</v>
      </c>
      <c r="D254" s="19">
        <v>282434</v>
      </c>
      <c r="E254" s="19">
        <v>253840</v>
      </c>
      <c r="F254" s="20">
        <f t="shared" si="19"/>
        <v>0.89875864803812577</v>
      </c>
      <c r="G254" s="19">
        <v>39366</v>
      </c>
      <c r="H254" s="19">
        <v>1043379</v>
      </c>
      <c r="I254" s="19">
        <v>4324137</v>
      </c>
      <c r="J254" s="19">
        <v>3851640</v>
      </c>
      <c r="K254" s="20">
        <f t="shared" si="14"/>
        <v>0.89073033532471335</v>
      </c>
      <c r="L254" s="19">
        <v>2709272</v>
      </c>
      <c r="M254" s="19">
        <v>2878821</v>
      </c>
      <c r="N254" s="20">
        <f t="shared" si="15"/>
        <v>1.0625810180742281</v>
      </c>
      <c r="O254" s="19">
        <v>11997351</v>
      </c>
      <c r="P254" s="19">
        <v>558236</v>
      </c>
      <c r="Q254" s="19">
        <v>4655112</v>
      </c>
      <c r="R254" s="19">
        <v>5355551</v>
      </c>
      <c r="S254" s="20">
        <f t="shared" si="12"/>
        <v>1.1504666267965196</v>
      </c>
      <c r="T254" s="19">
        <v>2962908</v>
      </c>
      <c r="U254" s="19">
        <v>924</v>
      </c>
      <c r="V254" s="19">
        <v>63</v>
      </c>
      <c r="W254" s="20">
        <f t="shared" si="16"/>
        <v>6.8181818181818177E-2</v>
      </c>
      <c r="X254" s="19">
        <v>10018632</v>
      </c>
      <c r="Y254" s="19">
        <v>1110297</v>
      </c>
      <c r="Z254" s="19">
        <v>57687781</v>
      </c>
      <c r="AA254" s="19">
        <v>47899809</v>
      </c>
      <c r="AB254" s="20">
        <f t="shared" si="20"/>
        <v>0.83032850578877349</v>
      </c>
      <c r="AC254" s="19">
        <v>5615975</v>
      </c>
      <c r="AD254" s="19">
        <v>5409537</v>
      </c>
      <c r="AE254" s="20">
        <f t="shared" si="18"/>
        <v>0.96324093323065008</v>
      </c>
      <c r="AF254" s="19">
        <v>57</v>
      </c>
      <c r="AG254" s="19">
        <v>9744745</v>
      </c>
      <c r="AH254" s="19">
        <v>58348</v>
      </c>
      <c r="AI254" s="21">
        <v>487236</v>
      </c>
      <c r="AJ254" s="8">
        <f t="shared" si="13"/>
        <v>211245759</v>
      </c>
    </row>
    <row r="255" spans="1:36" x14ac:dyDescent="0.15">
      <c r="A255" s="14">
        <v>44742</v>
      </c>
      <c r="B255" s="19">
        <v>97702029</v>
      </c>
      <c r="C255" s="19">
        <v>85544</v>
      </c>
      <c r="D255" s="19">
        <v>289335</v>
      </c>
      <c r="E255" s="19">
        <v>218139</v>
      </c>
      <c r="F255" s="20">
        <f t="shared" si="19"/>
        <v>0.75393229301674525</v>
      </c>
      <c r="G255" s="19">
        <v>33113</v>
      </c>
      <c r="H255" s="19">
        <v>914775</v>
      </c>
      <c r="I255" s="19">
        <v>4628173</v>
      </c>
      <c r="J255" s="19">
        <v>3305868</v>
      </c>
      <c r="K255" s="20">
        <f t="shared" si="14"/>
        <v>0.7142922271920259</v>
      </c>
      <c r="L255" s="19">
        <v>2712322</v>
      </c>
      <c r="M255" s="19">
        <v>2399683</v>
      </c>
      <c r="N255" s="20">
        <f t="shared" si="15"/>
        <v>0.8847338184773047</v>
      </c>
      <c r="O255" s="19">
        <v>10863305</v>
      </c>
      <c r="P255" s="19">
        <v>465356</v>
      </c>
      <c r="Q255" s="19">
        <v>4906792</v>
      </c>
      <c r="R255" s="19">
        <v>4490223</v>
      </c>
      <c r="S255" s="20">
        <f t="shared" si="12"/>
        <v>0.91510359517990569</v>
      </c>
      <c r="T255" s="19">
        <v>3056748</v>
      </c>
      <c r="U255" s="19">
        <v>2291</v>
      </c>
      <c r="V255" s="19">
        <v>117</v>
      </c>
      <c r="W255" s="20">
        <f t="shared" si="16"/>
        <v>5.1069402007856833E-2</v>
      </c>
      <c r="X255" s="19">
        <v>8844902</v>
      </c>
      <c r="Y255" s="19">
        <v>952669</v>
      </c>
      <c r="Z255" s="19">
        <v>65912042</v>
      </c>
      <c r="AA255" s="19">
        <v>44633969</v>
      </c>
      <c r="AB255" s="20">
        <f t="shared" si="20"/>
        <v>0.67717472628142816</v>
      </c>
      <c r="AC255" s="19">
        <v>6310905</v>
      </c>
      <c r="AD255" s="19">
        <v>4678127</v>
      </c>
      <c r="AE255" s="20">
        <f t="shared" si="18"/>
        <v>0.74127672655506616</v>
      </c>
      <c r="AF255" s="19">
        <v>125</v>
      </c>
      <c r="AG255" s="19">
        <v>8692068</v>
      </c>
      <c r="AH255" s="19">
        <v>52112</v>
      </c>
      <c r="AI255" s="21">
        <v>472404</v>
      </c>
      <c r="AJ255" s="8">
        <f t="shared" si="13"/>
        <v>191861276</v>
      </c>
    </row>
    <row r="256" spans="1:36" x14ac:dyDescent="0.15">
      <c r="A256" s="14">
        <v>44773</v>
      </c>
      <c r="B256" s="66">
        <v>103129448</v>
      </c>
      <c r="C256" s="66">
        <v>87859</v>
      </c>
      <c r="D256" s="66">
        <v>307561</v>
      </c>
      <c r="E256" s="66">
        <v>213137</v>
      </c>
      <c r="F256" s="20">
        <f t="shared" si="19"/>
        <v>0.69299098390238034</v>
      </c>
      <c r="G256" s="66">
        <v>32849</v>
      </c>
      <c r="H256" s="66">
        <v>863124</v>
      </c>
      <c r="I256" s="66">
        <v>4114001</v>
      </c>
      <c r="J256" s="66">
        <v>3218895</v>
      </c>
      <c r="K256" s="20">
        <f t="shared" si="14"/>
        <v>0.78242445735914989</v>
      </c>
      <c r="L256" s="66">
        <v>2669638</v>
      </c>
      <c r="M256" s="66">
        <v>2401928</v>
      </c>
      <c r="N256" s="20">
        <f t="shared" si="15"/>
        <v>0.89972048644797531</v>
      </c>
      <c r="O256" s="66">
        <v>11380436</v>
      </c>
      <c r="P256" s="66">
        <v>480311</v>
      </c>
      <c r="Q256" s="66">
        <v>4662638</v>
      </c>
      <c r="R256" s="66">
        <v>4378778</v>
      </c>
      <c r="S256" s="20">
        <f t="shared" si="12"/>
        <v>0.93912030056804752</v>
      </c>
      <c r="T256" s="66">
        <v>2571708</v>
      </c>
      <c r="U256" s="66">
        <v>2364</v>
      </c>
      <c r="V256" s="66">
        <v>94</v>
      </c>
      <c r="W256" s="20">
        <f t="shared" si="16"/>
        <v>3.976311336717428E-2</v>
      </c>
      <c r="X256" s="66">
        <v>8560311</v>
      </c>
      <c r="Y256" s="66">
        <v>943334</v>
      </c>
      <c r="Z256" s="66">
        <v>86018095</v>
      </c>
      <c r="AA256" s="66">
        <v>48549831</v>
      </c>
      <c r="AB256" s="20">
        <f t="shared" si="20"/>
        <v>0.5644141619272085</v>
      </c>
      <c r="AC256" s="66">
        <v>7264714</v>
      </c>
      <c r="AD256" s="66">
        <v>4642195</v>
      </c>
      <c r="AE256" s="20">
        <f t="shared" si="18"/>
        <v>0.63900588515941581</v>
      </c>
      <c r="AF256" s="66">
        <v>4</v>
      </c>
      <c r="AG256" s="66">
        <v>8333075</v>
      </c>
      <c r="AH256" s="66">
        <v>54122</v>
      </c>
      <c r="AI256" s="21">
        <v>458040</v>
      </c>
      <c r="AJ256" s="8">
        <f t="shared" si="13"/>
        <v>200299479</v>
      </c>
    </row>
    <row r="257" spans="1:36" x14ac:dyDescent="0.15">
      <c r="A257" s="14">
        <v>44804</v>
      </c>
      <c r="B257" s="66">
        <v>114208010</v>
      </c>
      <c r="C257" s="66">
        <v>84128</v>
      </c>
      <c r="D257" s="67">
        <v>381488</v>
      </c>
      <c r="E257" s="66">
        <v>244429</v>
      </c>
      <c r="F257" s="20">
        <f t="shared" si="19"/>
        <v>0.64072526527702056</v>
      </c>
      <c r="G257" s="66">
        <v>34431</v>
      </c>
      <c r="H257" s="66">
        <v>732936</v>
      </c>
      <c r="I257" s="67">
        <v>4105563</v>
      </c>
      <c r="J257" s="66">
        <v>3242283</v>
      </c>
      <c r="K257" s="20">
        <f t="shared" si="14"/>
        <v>0.78972920400929181</v>
      </c>
      <c r="L257" s="67">
        <v>2715869</v>
      </c>
      <c r="M257" s="66">
        <v>2483787</v>
      </c>
      <c r="N257" s="20">
        <f t="shared" si="15"/>
        <v>0.91454595195865485</v>
      </c>
      <c r="O257" s="66">
        <v>12366169</v>
      </c>
      <c r="P257" s="66">
        <v>511244</v>
      </c>
      <c r="Q257" s="67">
        <v>4606982</v>
      </c>
      <c r="R257" s="66">
        <v>4571971</v>
      </c>
      <c r="S257" s="20">
        <f>R257/Q257</f>
        <v>0.99240044784199288</v>
      </c>
      <c r="T257" s="66">
        <v>2856000</v>
      </c>
      <c r="U257" s="67">
        <v>3295</v>
      </c>
      <c r="V257" s="66">
        <v>548</v>
      </c>
      <c r="W257" s="20">
        <f t="shared" si="16"/>
        <v>0.16631259484066768</v>
      </c>
      <c r="X257" s="66">
        <v>8729867</v>
      </c>
      <c r="Y257" s="66">
        <v>999909</v>
      </c>
      <c r="Z257" s="67">
        <v>69020456</v>
      </c>
      <c r="AA257" s="66">
        <v>56830275</v>
      </c>
      <c r="AB257" s="20">
        <f t="shared" si="20"/>
        <v>0.82338307066531113</v>
      </c>
      <c r="AC257" s="67">
        <v>5652751</v>
      </c>
      <c r="AD257" s="66">
        <v>5058245</v>
      </c>
      <c r="AE257" s="20">
        <f t="shared" si="18"/>
        <v>0.89482890719934416</v>
      </c>
      <c r="AF257" s="66">
        <v>74</v>
      </c>
      <c r="AG257" s="66">
        <v>8041481</v>
      </c>
      <c r="AH257" s="66">
        <v>51168</v>
      </c>
      <c r="AI257" s="21">
        <v>497664</v>
      </c>
      <c r="AJ257" s="8">
        <f>SUM(B257:C257,E257,G257,H257,J257,M257,O257:P257,R257,T257,V257,X257:Y257,AA257,AD257,AF257:AI257)</f>
        <v>221544619</v>
      </c>
    </row>
    <row r="258" spans="1:36" x14ac:dyDescent="0.15">
      <c r="A258" s="14">
        <v>44834</v>
      </c>
      <c r="B258" s="66">
        <v>97884685</v>
      </c>
      <c r="C258" s="66">
        <v>74232</v>
      </c>
      <c r="D258" s="67">
        <v>143804</v>
      </c>
      <c r="E258" s="66">
        <v>206230</v>
      </c>
      <c r="F258" s="20">
        <f t="shared" si="19"/>
        <v>1.434104753692526</v>
      </c>
      <c r="G258" s="66">
        <v>30347</v>
      </c>
      <c r="H258" s="66">
        <v>771386</v>
      </c>
      <c r="I258" s="67">
        <v>4165037</v>
      </c>
      <c r="J258" s="66">
        <v>2896992</v>
      </c>
      <c r="K258" s="20">
        <f t="shared" si="14"/>
        <v>0.69555012356432844</v>
      </c>
      <c r="L258" s="67">
        <v>2393647</v>
      </c>
      <c r="M258" s="66">
        <v>2184240</v>
      </c>
      <c r="N258" s="20">
        <f t="shared" si="15"/>
        <v>0.91251550458359143</v>
      </c>
      <c r="O258" s="66">
        <v>10850134</v>
      </c>
      <c r="P258" s="66">
        <v>452300</v>
      </c>
      <c r="Q258" s="67">
        <v>4558919</v>
      </c>
      <c r="R258" s="66">
        <v>3994665</v>
      </c>
      <c r="S258" s="20">
        <f t="shared" ref="S258:S268" si="21">R258/Q258</f>
        <v>0.87623074680642499</v>
      </c>
      <c r="T258" s="66">
        <v>2990304</v>
      </c>
      <c r="U258" s="67">
        <v>1439</v>
      </c>
      <c r="V258" s="66">
        <v>44</v>
      </c>
      <c r="W258" s="20">
        <f t="shared" si="16"/>
        <v>3.0576789437109102E-2</v>
      </c>
      <c r="X258" s="66">
        <v>7702368</v>
      </c>
      <c r="Y258" s="66">
        <v>862942</v>
      </c>
      <c r="Z258" s="67">
        <v>54518021</v>
      </c>
      <c r="AA258" s="66">
        <v>48952073</v>
      </c>
      <c r="AB258" s="20">
        <f t="shared" si="20"/>
        <v>0.89790627212972385</v>
      </c>
      <c r="AC258" s="67">
        <v>5619447</v>
      </c>
      <c r="AD258" s="66">
        <v>4379695</v>
      </c>
      <c r="AE258" s="20">
        <f t="shared" si="18"/>
        <v>0.77938185020696882</v>
      </c>
      <c r="AF258" s="66">
        <v>142</v>
      </c>
      <c r="AG258" s="66">
        <v>7426262</v>
      </c>
      <c r="AH258" s="66">
        <v>45764</v>
      </c>
      <c r="AI258" s="21">
        <v>497832</v>
      </c>
      <c r="AJ258" s="8">
        <f t="shared" ref="AJ258:AJ277" si="22">SUM(B258:C258,E258,G258,H258,J258,M258,O258:P258,R258,T258,V258,X258:Y258,AA258,AD258,AF258:AI258)</f>
        <v>192202637</v>
      </c>
    </row>
    <row r="259" spans="1:36" x14ac:dyDescent="0.15">
      <c r="A259" s="14">
        <v>44865</v>
      </c>
      <c r="B259" s="66">
        <v>99524814</v>
      </c>
      <c r="C259" s="66">
        <v>85191</v>
      </c>
      <c r="D259" s="67">
        <v>189834</v>
      </c>
      <c r="E259" s="66">
        <v>208958</v>
      </c>
      <c r="F259" s="20">
        <f t="shared" si="19"/>
        <v>1.1007406470916696</v>
      </c>
      <c r="G259" s="66">
        <v>30590</v>
      </c>
      <c r="H259" s="66">
        <v>844946</v>
      </c>
      <c r="I259" s="67">
        <v>5085205</v>
      </c>
      <c r="J259" s="66">
        <v>3307231</v>
      </c>
      <c r="K259" s="20">
        <f t="shared" si="14"/>
        <v>0.6503633580160485</v>
      </c>
      <c r="L259" s="67">
        <v>2806875</v>
      </c>
      <c r="M259" s="66">
        <v>2395074</v>
      </c>
      <c r="N259" s="20">
        <f t="shared" si="15"/>
        <v>0.8532884435537742</v>
      </c>
      <c r="O259" s="66">
        <v>11196579</v>
      </c>
      <c r="P259" s="66">
        <v>484596</v>
      </c>
      <c r="Q259" s="67">
        <v>5149829</v>
      </c>
      <c r="R259" s="66">
        <v>4394201</v>
      </c>
      <c r="S259" s="20">
        <f t="shared" si="21"/>
        <v>0.85327124454035275</v>
      </c>
      <c r="T259" s="66">
        <v>2650944</v>
      </c>
      <c r="U259" s="67">
        <v>1525</v>
      </c>
      <c r="V259" s="66">
        <v>80</v>
      </c>
      <c r="W259" s="20">
        <f t="shared" si="16"/>
        <v>5.2459016393442623E-2</v>
      </c>
      <c r="X259" s="66">
        <v>8239603</v>
      </c>
      <c r="Y259" s="66">
        <v>888478</v>
      </c>
      <c r="Z259" s="67">
        <v>52321045</v>
      </c>
      <c r="AA259" s="66">
        <v>48700824</v>
      </c>
      <c r="AB259" s="20">
        <f t="shared" si="20"/>
        <v>0.93080755554480998</v>
      </c>
      <c r="AC259" s="67">
        <v>5178864</v>
      </c>
      <c r="AD259" s="66">
        <v>4622122</v>
      </c>
      <c r="AE259" s="20">
        <f t="shared" si="18"/>
        <v>0.89249727353334629</v>
      </c>
      <c r="AF259" s="66">
        <v>96</v>
      </c>
      <c r="AG259" s="66">
        <v>8366861</v>
      </c>
      <c r="AH259" s="66">
        <v>50745</v>
      </c>
      <c r="AI259" s="21">
        <v>436248</v>
      </c>
      <c r="AJ259" s="8">
        <f t="shared" si="22"/>
        <v>196428181</v>
      </c>
    </row>
    <row r="260" spans="1:36" x14ac:dyDescent="0.15">
      <c r="A260" s="14">
        <v>44895</v>
      </c>
      <c r="B260" s="66">
        <v>68734671</v>
      </c>
      <c r="C260" s="66">
        <v>63337</v>
      </c>
      <c r="D260" s="67">
        <v>244982</v>
      </c>
      <c r="E260" s="66">
        <v>167505</v>
      </c>
      <c r="F260" s="20">
        <f t="shared" si="19"/>
        <v>0.68374411181229644</v>
      </c>
      <c r="G260" s="66">
        <v>31446</v>
      </c>
      <c r="H260" s="66">
        <v>659309</v>
      </c>
      <c r="I260" s="67">
        <v>4757971</v>
      </c>
      <c r="J260" s="66">
        <v>2536811</v>
      </c>
      <c r="K260" s="20">
        <f t="shared" si="14"/>
        <v>0.53317075703067551</v>
      </c>
      <c r="L260" s="67">
        <v>3119831</v>
      </c>
      <c r="M260" s="66">
        <v>1762028</v>
      </c>
      <c r="N260" s="20">
        <f t="shared" si="15"/>
        <v>0.5647831565235425</v>
      </c>
      <c r="O260" s="66">
        <v>7812825</v>
      </c>
      <c r="P260" s="66">
        <v>345993</v>
      </c>
      <c r="Q260" s="67">
        <v>4842891</v>
      </c>
      <c r="R260" s="66">
        <v>3217985</v>
      </c>
      <c r="S260" s="20">
        <f t="shared" si="21"/>
        <v>0.66447603301416447</v>
      </c>
      <c r="T260" s="66">
        <v>2265000</v>
      </c>
      <c r="U260" s="67">
        <v>3303</v>
      </c>
      <c r="V260" s="66">
        <v>41</v>
      </c>
      <c r="W260" s="20">
        <f t="shared" si="16"/>
        <v>1.241295791704511E-2</v>
      </c>
      <c r="X260" s="66">
        <v>5860867</v>
      </c>
      <c r="Y260" s="66">
        <v>651900</v>
      </c>
      <c r="Z260" s="67">
        <v>48561454</v>
      </c>
      <c r="AA260" s="66">
        <v>32780256</v>
      </c>
      <c r="AB260" s="20">
        <f t="shared" si="20"/>
        <v>0.67502624612516748</v>
      </c>
      <c r="AC260" s="67">
        <v>5865183</v>
      </c>
      <c r="AD260" s="66">
        <v>3345254</v>
      </c>
      <c r="AE260" s="20">
        <f t="shared" si="18"/>
        <v>0.5703579922399693</v>
      </c>
      <c r="AF260" s="66">
        <v>120</v>
      </c>
      <c r="AG260" s="66">
        <v>6344606</v>
      </c>
      <c r="AH260" s="66">
        <v>42938</v>
      </c>
      <c r="AI260" s="21">
        <v>324684</v>
      </c>
      <c r="AJ260" s="8">
        <f t="shared" si="22"/>
        <v>136947576</v>
      </c>
    </row>
    <row r="261" spans="1:36" x14ac:dyDescent="0.15">
      <c r="A261" s="14">
        <v>44926</v>
      </c>
      <c r="B261" s="66">
        <v>57068424</v>
      </c>
      <c r="C261" s="66">
        <v>55962</v>
      </c>
      <c r="D261" s="67">
        <v>105300</v>
      </c>
      <c r="E261" s="66">
        <v>143561</v>
      </c>
      <c r="F261" s="20">
        <f t="shared" si="19"/>
        <v>1.36335232668566</v>
      </c>
      <c r="G261" s="66">
        <v>21689</v>
      </c>
      <c r="H261" s="66">
        <v>580836</v>
      </c>
      <c r="I261" s="67">
        <v>5176936</v>
      </c>
      <c r="J261" s="66">
        <v>2363608</v>
      </c>
      <c r="K261" s="20">
        <f t="shared" si="14"/>
        <v>0.45656504156126326</v>
      </c>
      <c r="L261" s="67">
        <v>2942014</v>
      </c>
      <c r="M261" s="66">
        <v>1603630</v>
      </c>
      <c r="N261" s="20">
        <f t="shared" si="15"/>
        <v>0.54507898330871296</v>
      </c>
      <c r="O261" s="66">
        <v>7176448</v>
      </c>
      <c r="P261" s="66">
        <v>329495</v>
      </c>
      <c r="Q261" s="67">
        <v>5471712</v>
      </c>
      <c r="R261" s="66">
        <v>2838288</v>
      </c>
      <c r="S261" s="20">
        <f t="shared" si="21"/>
        <v>0.51872028352369426</v>
      </c>
      <c r="T261" s="66">
        <v>2086572</v>
      </c>
      <c r="U261" s="67">
        <v>3784</v>
      </c>
      <c r="V261" s="66">
        <v>53</v>
      </c>
      <c r="W261" s="20">
        <f t="shared" si="16"/>
        <v>1.4006342494714588E-2</v>
      </c>
      <c r="X261" s="66">
        <v>5070335</v>
      </c>
      <c r="Y261" s="66">
        <v>573147</v>
      </c>
      <c r="Z261" s="67">
        <v>40346033</v>
      </c>
      <c r="AA261" s="66">
        <v>27060669</v>
      </c>
      <c r="AB261" s="20">
        <f t="shared" si="20"/>
        <v>0.67071449131070704</v>
      </c>
      <c r="AC261" s="67">
        <v>6307228</v>
      </c>
      <c r="AD261" s="66">
        <v>2931567</v>
      </c>
      <c r="AE261" s="20">
        <f t="shared" si="18"/>
        <v>0.46479483538568767</v>
      </c>
      <c r="AF261" s="66">
        <v>81</v>
      </c>
      <c r="AG261" s="66">
        <v>5603817</v>
      </c>
      <c r="AH261" s="66">
        <v>41480</v>
      </c>
      <c r="AI261" s="21">
        <v>256800</v>
      </c>
      <c r="AJ261" s="8">
        <f t="shared" si="22"/>
        <v>115806462</v>
      </c>
    </row>
    <row r="262" spans="1:36" x14ac:dyDescent="0.15">
      <c r="A262" s="14">
        <v>44957</v>
      </c>
      <c r="B262" s="66">
        <v>88563303</v>
      </c>
      <c r="C262" s="66">
        <v>86860</v>
      </c>
      <c r="D262" s="67">
        <v>189390</v>
      </c>
      <c r="E262" s="66">
        <v>215489</v>
      </c>
      <c r="F262" s="20">
        <f t="shared" si="19"/>
        <v>1.1378055863561962</v>
      </c>
      <c r="G262" s="66">
        <v>36349</v>
      </c>
      <c r="H262" s="66">
        <v>742867</v>
      </c>
      <c r="I262" s="67">
        <v>4348768</v>
      </c>
      <c r="J262" s="66">
        <v>3455145</v>
      </c>
      <c r="K262" s="20">
        <f t="shared" si="14"/>
        <v>0.79451122708776367</v>
      </c>
      <c r="L262" s="67">
        <v>2586356</v>
      </c>
      <c r="M262" s="66">
        <v>2507234</v>
      </c>
      <c r="N262" s="20">
        <f t="shared" si="15"/>
        <v>0.96940792373517026</v>
      </c>
      <c r="O262" s="66">
        <v>10807423</v>
      </c>
      <c r="P262" s="66">
        <v>486118</v>
      </c>
      <c r="Q262" s="67">
        <v>4740308</v>
      </c>
      <c r="R262" s="66">
        <v>4351575</v>
      </c>
      <c r="S262" s="20">
        <f t="shared" si="21"/>
        <v>0.91799414721575057</v>
      </c>
      <c r="T262" s="66">
        <v>2724192</v>
      </c>
      <c r="U262" s="67">
        <v>3425</v>
      </c>
      <c r="V262" s="66">
        <v>122</v>
      </c>
      <c r="W262" s="20">
        <f t="shared" si="16"/>
        <v>3.5620437956204377E-2</v>
      </c>
      <c r="X262" s="66">
        <v>7281709</v>
      </c>
      <c r="Y262" s="66">
        <v>914329</v>
      </c>
      <c r="Z262" s="67">
        <v>48062088</v>
      </c>
      <c r="AA262" s="66">
        <v>38734534</v>
      </c>
      <c r="AB262" s="20">
        <f t="shared" si="20"/>
        <v>0.80592699176947946</v>
      </c>
      <c r="AC262" s="67">
        <v>6097513</v>
      </c>
      <c r="AD262" s="66">
        <v>4661779</v>
      </c>
      <c r="AE262" s="20">
        <f t="shared" si="18"/>
        <v>0.76453777138318524</v>
      </c>
      <c r="AF262" s="66">
        <v>72</v>
      </c>
      <c r="AG262" s="66">
        <v>7737401</v>
      </c>
      <c r="AH262" s="66">
        <v>43932</v>
      </c>
      <c r="AI262" s="21">
        <v>332592</v>
      </c>
      <c r="AJ262" s="8">
        <f t="shared" si="22"/>
        <v>173683025</v>
      </c>
    </row>
    <row r="263" spans="1:36" x14ac:dyDescent="0.15">
      <c r="A263" s="14">
        <v>44985</v>
      </c>
      <c r="B263" s="66">
        <v>66464111</v>
      </c>
      <c r="C263" s="66">
        <v>60270</v>
      </c>
      <c r="D263" s="67">
        <v>188456</v>
      </c>
      <c r="E263" s="66">
        <v>140823</v>
      </c>
      <c r="F263" s="20">
        <f t="shared" si="19"/>
        <v>0.74724604151632212</v>
      </c>
      <c r="G263" s="66">
        <v>23820</v>
      </c>
      <c r="H263" s="66">
        <v>640775</v>
      </c>
      <c r="I263" s="67">
        <v>4266260</v>
      </c>
      <c r="J263" s="66">
        <v>2674135</v>
      </c>
      <c r="K263" s="20">
        <f t="shared" si="14"/>
        <v>0.62681013346584591</v>
      </c>
      <c r="L263" s="67">
        <v>2471401</v>
      </c>
      <c r="M263" s="66">
        <v>1858059</v>
      </c>
      <c r="N263" s="20">
        <f t="shared" si="15"/>
        <v>0.75182416774938587</v>
      </c>
      <c r="O263" s="66">
        <v>7746452</v>
      </c>
      <c r="P263" s="66">
        <v>353878</v>
      </c>
      <c r="Q263" s="67">
        <v>4491386</v>
      </c>
      <c r="R263" s="66">
        <v>3401476</v>
      </c>
      <c r="S263" s="20">
        <f t="shared" si="21"/>
        <v>0.75733325971092225</v>
      </c>
      <c r="T263" s="66">
        <v>2502708</v>
      </c>
      <c r="U263" s="67">
        <v>1489</v>
      </c>
      <c r="V263" s="66">
        <v>102</v>
      </c>
      <c r="W263" s="20">
        <f t="shared" si="16"/>
        <v>6.8502350570852924E-2</v>
      </c>
      <c r="X263" s="66">
        <v>6012698</v>
      </c>
      <c r="Y263" s="66">
        <v>703208</v>
      </c>
      <c r="Z263" s="67">
        <v>45124148</v>
      </c>
      <c r="AA263" s="66">
        <v>30486287</v>
      </c>
      <c r="AB263" s="20">
        <f t="shared" si="20"/>
        <v>0.67560914391114935</v>
      </c>
      <c r="AC263" s="67">
        <v>4896806</v>
      </c>
      <c r="AD263" s="66">
        <v>3590221</v>
      </c>
      <c r="AE263" s="20">
        <f t="shared" si="18"/>
        <v>0.7331760743635749</v>
      </c>
      <c r="AF263" s="66">
        <v>36</v>
      </c>
      <c r="AG263" s="66">
        <v>6369937</v>
      </c>
      <c r="AH263" s="66">
        <v>46738</v>
      </c>
      <c r="AI263" s="15">
        <v>306336</v>
      </c>
      <c r="AJ263" s="8">
        <f t="shared" si="22"/>
        <v>133382070</v>
      </c>
    </row>
    <row r="264" spans="1:36" x14ac:dyDescent="0.15">
      <c r="A264" s="14">
        <v>45016</v>
      </c>
      <c r="B264" s="66">
        <v>80115737</v>
      </c>
      <c r="C264" s="66">
        <v>73523</v>
      </c>
      <c r="D264" s="67">
        <v>202639</v>
      </c>
      <c r="E264" s="66">
        <v>196397</v>
      </c>
      <c r="F264" s="20">
        <f t="shared" si="19"/>
        <v>0.96919645280523492</v>
      </c>
      <c r="G264" s="66">
        <v>28359</v>
      </c>
      <c r="H264" s="66">
        <v>657125</v>
      </c>
      <c r="I264" s="67">
        <v>4632756</v>
      </c>
      <c r="J264" s="66">
        <v>3269841</v>
      </c>
      <c r="K264" s="20">
        <f t="shared" si="14"/>
        <v>0.70580902598798645</v>
      </c>
      <c r="L264" s="67">
        <v>2844859</v>
      </c>
      <c r="M264" s="66">
        <v>2240572</v>
      </c>
      <c r="N264" s="20">
        <f t="shared" si="15"/>
        <v>0.78758630919845241</v>
      </c>
      <c r="O264" s="66">
        <v>9199862</v>
      </c>
      <c r="P264" s="66">
        <v>425461</v>
      </c>
      <c r="Q264" s="67">
        <v>4521781</v>
      </c>
      <c r="R264" s="66">
        <v>4150263</v>
      </c>
      <c r="S264" s="20">
        <f t="shared" si="21"/>
        <v>0.91783812617196636</v>
      </c>
      <c r="T264" s="66">
        <v>2449788</v>
      </c>
      <c r="U264" s="67">
        <v>1933</v>
      </c>
      <c r="V264" s="66">
        <v>69</v>
      </c>
      <c r="W264" s="20">
        <f t="shared" si="16"/>
        <v>3.5695809622348681E-2</v>
      </c>
      <c r="X264" s="66">
        <v>7485575</v>
      </c>
      <c r="Y264" s="66">
        <v>860828</v>
      </c>
      <c r="Z264" s="67">
        <v>51588219</v>
      </c>
      <c r="AA264" s="66">
        <v>37133638</v>
      </c>
      <c r="AB264" s="20">
        <f t="shared" si="20"/>
        <v>0.71980848960883881</v>
      </c>
      <c r="AC264" s="67">
        <v>6187666</v>
      </c>
      <c r="AD264" s="66">
        <v>4310698</v>
      </c>
      <c r="AE264" s="20">
        <f t="shared" si="18"/>
        <v>0.69665977446100036</v>
      </c>
      <c r="AF264" s="66">
        <v>79</v>
      </c>
      <c r="AG264" s="66">
        <v>7725521</v>
      </c>
      <c r="AH264" s="66">
        <v>44401</v>
      </c>
      <c r="AI264" s="15">
        <v>303312</v>
      </c>
      <c r="AJ264" s="8">
        <f t="shared" si="22"/>
        <v>160671049</v>
      </c>
    </row>
    <row r="265" spans="1:36" x14ac:dyDescent="0.15">
      <c r="A265" s="14">
        <v>45046</v>
      </c>
      <c r="B265" s="66">
        <v>98591777</v>
      </c>
      <c r="C265" s="66">
        <v>83811</v>
      </c>
      <c r="D265" s="67">
        <v>182131</v>
      </c>
      <c r="E265" s="66">
        <v>205549</v>
      </c>
      <c r="F265" s="20">
        <f t="shared" si="19"/>
        <v>1.128577781926196</v>
      </c>
      <c r="G265" s="66">
        <v>32137</v>
      </c>
      <c r="H265" s="66">
        <v>764712</v>
      </c>
      <c r="I265" s="67">
        <v>4460701</v>
      </c>
      <c r="J265" s="66">
        <v>3788703</v>
      </c>
      <c r="K265" s="20">
        <f t="shared" si="14"/>
        <v>0.84935148085469081</v>
      </c>
      <c r="L265" s="67">
        <v>2661055</v>
      </c>
      <c r="M265" s="66">
        <v>2725701</v>
      </c>
      <c r="N265" s="20">
        <f t="shared" si="15"/>
        <v>1.0242933723654717</v>
      </c>
      <c r="O265" s="66">
        <v>11071284</v>
      </c>
      <c r="P265" s="66">
        <v>500390</v>
      </c>
      <c r="Q265" s="67">
        <v>5080015</v>
      </c>
      <c r="R265" s="66">
        <v>5205659</v>
      </c>
      <c r="S265" s="20">
        <f t="shared" si="21"/>
        <v>1.0247329978356363</v>
      </c>
      <c r="T265" s="66">
        <v>2772060</v>
      </c>
      <c r="U265" s="67">
        <v>1549</v>
      </c>
      <c r="V265" s="66">
        <v>108</v>
      </c>
      <c r="W265" s="20">
        <f t="shared" si="16"/>
        <v>6.9722401549386706E-2</v>
      </c>
      <c r="X265" s="66">
        <v>8771642</v>
      </c>
      <c r="Y265" s="66">
        <v>1034996</v>
      </c>
      <c r="Z265" s="67">
        <v>50878589</v>
      </c>
      <c r="AA265" s="66">
        <v>46062333</v>
      </c>
      <c r="AB265" s="20">
        <f t="shared" si="20"/>
        <v>0.90533825535138168</v>
      </c>
      <c r="AC265" s="67">
        <v>5200642</v>
      </c>
      <c r="AD265" s="66">
        <v>5231455</v>
      </c>
      <c r="AE265" s="20">
        <f t="shared" si="18"/>
        <v>1.0059248454325447</v>
      </c>
      <c r="AF265" s="66">
        <v>399</v>
      </c>
      <c r="AG265" s="66">
        <v>8758953</v>
      </c>
      <c r="AH265" s="66">
        <v>50980</v>
      </c>
      <c r="AI265" s="15">
        <v>351528</v>
      </c>
      <c r="AJ265" s="8">
        <f t="shared" si="22"/>
        <v>196004177</v>
      </c>
    </row>
    <row r="266" spans="1:36" x14ac:dyDescent="0.15">
      <c r="A266" s="14">
        <v>45077</v>
      </c>
      <c r="B266" s="66">
        <v>112293024</v>
      </c>
      <c r="C266" s="66">
        <v>94674</v>
      </c>
      <c r="D266" s="67"/>
      <c r="E266" s="66">
        <v>262476</v>
      </c>
      <c r="F266" s="20"/>
      <c r="G266" s="66">
        <v>36702</v>
      </c>
      <c r="H266" s="66">
        <v>1169324</v>
      </c>
      <c r="I266" s="67">
        <v>4612276</v>
      </c>
      <c r="J266" s="66">
        <v>4039674</v>
      </c>
      <c r="K266" s="20">
        <f t="shared" si="14"/>
        <v>0.87585261593191732</v>
      </c>
      <c r="L266" s="67">
        <v>2626399</v>
      </c>
      <c r="M266" s="66">
        <v>2850806</v>
      </c>
      <c r="N266" s="20">
        <f t="shared" si="15"/>
        <v>1.0854428439852437</v>
      </c>
      <c r="O266" s="66">
        <v>12122214</v>
      </c>
      <c r="P266" s="66">
        <v>524365</v>
      </c>
      <c r="Q266" s="67">
        <v>3696142</v>
      </c>
      <c r="R266" s="66">
        <v>5352142</v>
      </c>
      <c r="S266" s="20">
        <f t="shared" si="21"/>
        <v>1.4480347345962357</v>
      </c>
      <c r="T266" s="66">
        <v>2927364</v>
      </c>
      <c r="U266" s="67">
        <v>1466</v>
      </c>
      <c r="V266" s="66">
        <v>38</v>
      </c>
      <c r="W266" s="20">
        <f t="shared" si="16"/>
        <v>2.5920873124147339E-2</v>
      </c>
      <c r="X266" s="66">
        <v>10097078</v>
      </c>
      <c r="Y266" s="66">
        <v>1068828</v>
      </c>
      <c r="Z266" s="67">
        <v>76514923</v>
      </c>
      <c r="AA266" s="66">
        <v>53144340</v>
      </c>
      <c r="AB266" s="20">
        <f t="shared" si="20"/>
        <v>0.6945617654218903</v>
      </c>
      <c r="AC266" s="67">
        <v>7932512</v>
      </c>
      <c r="AD266" s="66">
        <v>5524485</v>
      </c>
      <c r="AE266" s="20">
        <f t="shared" si="18"/>
        <v>0.69643575704644378</v>
      </c>
      <c r="AF266" s="66">
        <v>58</v>
      </c>
      <c r="AG266" s="66">
        <v>10286566</v>
      </c>
      <c r="AH266" s="66">
        <v>55212</v>
      </c>
      <c r="AI266" s="15">
        <v>500964</v>
      </c>
      <c r="AJ266" s="8">
        <f t="shared" si="22"/>
        <v>222350334</v>
      </c>
    </row>
    <row r="267" spans="1:36" x14ac:dyDescent="0.15">
      <c r="A267" s="14">
        <v>45107</v>
      </c>
      <c r="B267" s="66">
        <v>99855541</v>
      </c>
      <c r="C267" s="66">
        <v>92875</v>
      </c>
      <c r="D267" s="67">
        <v>216132</v>
      </c>
      <c r="E267" s="66">
        <v>215154</v>
      </c>
      <c r="F267" s="20">
        <f t="shared" si="19"/>
        <v>0.99547498750763419</v>
      </c>
      <c r="G267" s="66">
        <v>32770</v>
      </c>
      <c r="H267" s="66">
        <v>794664</v>
      </c>
      <c r="I267" s="67">
        <v>4624418</v>
      </c>
      <c r="J267" s="66">
        <v>3425553</v>
      </c>
      <c r="K267" s="20">
        <f t="shared" si="14"/>
        <v>0.74075332290463358</v>
      </c>
      <c r="L267" s="67">
        <v>2591733</v>
      </c>
      <c r="M267" s="66">
        <v>2369017</v>
      </c>
      <c r="N267" s="20">
        <f t="shared" si="15"/>
        <v>0.91406676536510512</v>
      </c>
      <c r="O267" s="66">
        <v>10832540</v>
      </c>
      <c r="P267" s="66">
        <v>439617</v>
      </c>
      <c r="Q267" s="67">
        <v>4836337</v>
      </c>
      <c r="R267" s="66">
        <v>4495449</v>
      </c>
      <c r="S267" s="20">
        <f t="shared" si="21"/>
        <v>0.92951525090166376</v>
      </c>
      <c r="T267" s="66">
        <v>2566380</v>
      </c>
      <c r="U267" s="67">
        <v>2935</v>
      </c>
      <c r="V267" s="66">
        <v>59</v>
      </c>
      <c r="W267" s="20">
        <f t="shared" si="16"/>
        <v>2.0102214650766611E-2</v>
      </c>
      <c r="X267" s="66">
        <v>8489059</v>
      </c>
      <c r="Y267" s="66">
        <v>892115</v>
      </c>
      <c r="Z267" s="67">
        <v>72525017</v>
      </c>
      <c r="AA267" s="66">
        <v>49195443</v>
      </c>
      <c r="AB267" s="20">
        <f t="shared" si="20"/>
        <v>0.67832377067901961</v>
      </c>
      <c r="AC267" s="67">
        <v>6065072</v>
      </c>
      <c r="AD267" s="66">
        <v>4747471</v>
      </c>
      <c r="AE267" s="20">
        <f t="shared" si="18"/>
        <v>0.78275591781927734</v>
      </c>
      <c r="AF267" s="66">
        <v>144</v>
      </c>
      <c r="AG267" s="66">
        <v>8797366</v>
      </c>
      <c r="AH267" s="66">
        <v>50697</v>
      </c>
      <c r="AI267" s="15">
        <v>448176</v>
      </c>
      <c r="AJ267" s="8">
        <f t="shared" si="22"/>
        <v>197740090</v>
      </c>
    </row>
    <row r="268" spans="1:36" x14ac:dyDescent="0.15">
      <c r="A268" s="14">
        <v>45138</v>
      </c>
      <c r="B268" s="66">
        <v>106490620</v>
      </c>
      <c r="C268" s="66">
        <v>84528</v>
      </c>
      <c r="D268" s="68"/>
      <c r="E268" s="66">
        <v>226154</v>
      </c>
      <c r="F268" s="20"/>
      <c r="G268" s="66">
        <v>30265</v>
      </c>
      <c r="H268" s="66">
        <v>768114</v>
      </c>
      <c r="I268" s="67">
        <v>4372095</v>
      </c>
      <c r="J268" s="66">
        <v>3303280</v>
      </c>
      <c r="K268" s="20">
        <f t="shared" si="14"/>
        <v>0.75553710520928752</v>
      </c>
      <c r="L268" s="67">
        <v>2237410</v>
      </c>
      <c r="M268" s="66">
        <v>2371483</v>
      </c>
      <c r="N268" s="20">
        <f t="shared" si="15"/>
        <v>1.0599233041775982</v>
      </c>
      <c r="O268" s="66">
        <v>11755708</v>
      </c>
      <c r="P268" s="66">
        <v>473650</v>
      </c>
      <c r="Q268" s="67">
        <v>4373120</v>
      </c>
      <c r="R268" s="66">
        <v>4509588</v>
      </c>
      <c r="S268" s="20">
        <f t="shared" si="21"/>
        <v>1.0312060954192888</v>
      </c>
      <c r="T268" s="66">
        <v>2577396</v>
      </c>
      <c r="U268" s="67">
        <v>1566.9999999999998</v>
      </c>
      <c r="V268" s="66">
        <v>66</v>
      </c>
      <c r="W268" s="20">
        <f t="shared" si="16"/>
        <v>4.2118698149329933E-2</v>
      </c>
      <c r="X268" s="66">
        <v>8262534</v>
      </c>
      <c r="Y268" s="66">
        <v>908856</v>
      </c>
      <c r="Z268" s="67">
        <v>69229054</v>
      </c>
      <c r="AA268" s="66">
        <v>53512292</v>
      </c>
      <c r="AB268" s="20">
        <f t="shared" si="20"/>
        <v>0.77297447976105527</v>
      </c>
      <c r="AC268" s="67">
        <v>5635207</v>
      </c>
      <c r="AD268" s="66">
        <v>4864013</v>
      </c>
      <c r="AE268" s="20">
        <f t="shared" si="18"/>
        <v>0.86314717454034962</v>
      </c>
      <c r="AF268" s="66">
        <v>284</v>
      </c>
      <c r="AG268" s="66">
        <v>8512291</v>
      </c>
      <c r="AH268" s="66">
        <v>51145</v>
      </c>
      <c r="AI268" s="15">
        <v>474132</v>
      </c>
      <c r="AJ268" s="8">
        <f t="shared" si="22"/>
        <v>209176399</v>
      </c>
    </row>
    <row r="269" spans="1:36" x14ac:dyDescent="0.15">
      <c r="A269" s="14">
        <v>45169</v>
      </c>
      <c r="B269" s="66">
        <v>109923692</v>
      </c>
      <c r="C269" s="66">
        <v>83033</v>
      </c>
      <c r="D269" s="70">
        <v>184741</v>
      </c>
      <c r="E269" s="66">
        <v>208091</v>
      </c>
      <c r="F269" s="20">
        <v>1.1263931666495255</v>
      </c>
      <c r="G269" s="66">
        <v>30334</v>
      </c>
      <c r="H269" s="66">
        <v>596142</v>
      </c>
      <c r="I269" s="70">
        <v>4373131</v>
      </c>
      <c r="J269" s="66">
        <v>3289553</v>
      </c>
      <c r="K269" s="20">
        <v>0.75221917660367366</v>
      </c>
      <c r="L269" s="70">
        <v>2493124</v>
      </c>
      <c r="M269" s="66">
        <v>2378840</v>
      </c>
      <c r="N269" s="20">
        <v>0.95416032255114469</v>
      </c>
      <c r="O269" s="66">
        <v>11733372</v>
      </c>
      <c r="P269" s="66">
        <v>476832</v>
      </c>
      <c r="Q269" s="70">
        <v>4722147</v>
      </c>
      <c r="R269" s="66">
        <v>4540229</v>
      </c>
      <c r="S269" s="20">
        <v>0.96147557456385835</v>
      </c>
      <c r="T269" s="15">
        <v>2629920</v>
      </c>
      <c r="U269" s="70">
        <v>2803</v>
      </c>
      <c r="V269" s="66">
        <v>77</v>
      </c>
      <c r="W269" s="20">
        <v>2.7470567249375667E-2</v>
      </c>
      <c r="X269" s="66">
        <v>8107288</v>
      </c>
      <c r="Y269" s="66">
        <v>916537</v>
      </c>
      <c r="Z269" s="70">
        <v>67018085</v>
      </c>
      <c r="AA269" s="66">
        <v>56373867</v>
      </c>
      <c r="AB269" s="20">
        <v>0.84117394580880667</v>
      </c>
      <c r="AC269" s="70">
        <v>5363000</v>
      </c>
      <c r="AD269" s="66">
        <v>4986943</v>
      </c>
      <c r="AE269" s="20">
        <v>0.92987935856796566</v>
      </c>
      <c r="AF269" s="66">
        <v>454</v>
      </c>
      <c r="AG269" s="66">
        <v>7902645</v>
      </c>
      <c r="AH269" s="66">
        <v>48222</v>
      </c>
      <c r="AI269" s="15">
        <v>477564</v>
      </c>
      <c r="AJ269" s="8">
        <f t="shared" si="22"/>
        <v>214703635</v>
      </c>
    </row>
    <row r="270" spans="1:36" x14ac:dyDescent="0.15">
      <c r="A270" s="14">
        <v>45199</v>
      </c>
      <c r="B270" s="15">
        <v>97138753</v>
      </c>
      <c r="C270" s="15">
        <v>81188</v>
      </c>
      <c r="D270" s="15">
        <v>183215</v>
      </c>
      <c r="E270" s="15">
        <v>198086</v>
      </c>
      <c r="F270" s="23">
        <v>1.0811669350216959</v>
      </c>
      <c r="G270" s="15">
        <v>30530</v>
      </c>
      <c r="H270" s="15">
        <v>598249</v>
      </c>
      <c r="I270" s="15">
        <v>4600065</v>
      </c>
      <c r="J270" s="15">
        <v>3121718</v>
      </c>
      <c r="K270" s="23">
        <v>0.67862475856319426</v>
      </c>
      <c r="L270" s="15">
        <v>2744429</v>
      </c>
      <c r="M270" s="15">
        <v>2174968</v>
      </c>
      <c r="N270" s="23">
        <v>0.79250292137271539</v>
      </c>
      <c r="O270" s="15">
        <v>10750317</v>
      </c>
      <c r="P270" s="15">
        <v>433690</v>
      </c>
      <c r="Q270" s="15">
        <v>4866323</v>
      </c>
      <c r="R270" s="15">
        <v>4248146</v>
      </c>
      <c r="S270" s="23">
        <v>0.87296835824502406</v>
      </c>
      <c r="T270" s="15">
        <v>2589036</v>
      </c>
      <c r="U270" s="15">
        <v>1532</v>
      </c>
      <c r="V270" s="15">
        <v>54</v>
      </c>
      <c r="W270" s="23">
        <v>3.5248041775456922E-2</v>
      </c>
      <c r="X270" s="15">
        <v>7622764</v>
      </c>
      <c r="Y270" s="15">
        <v>849697</v>
      </c>
      <c r="Z270" s="15">
        <v>59368132</v>
      </c>
      <c r="AA270" s="15">
        <v>49763724</v>
      </c>
      <c r="AB270" s="23">
        <v>0.83822283645373918</v>
      </c>
      <c r="AC270" s="15">
        <v>5844075</v>
      </c>
      <c r="AD270" s="15">
        <v>4484978</v>
      </c>
      <c r="AE270" s="23">
        <v>0.7674401851447834</v>
      </c>
      <c r="AF270" s="15">
        <v>174</v>
      </c>
      <c r="AG270" s="15">
        <v>7632258</v>
      </c>
      <c r="AH270" s="15">
        <v>51425</v>
      </c>
      <c r="AI270" s="15">
        <v>445728</v>
      </c>
      <c r="AJ270" s="8">
        <f t="shared" si="22"/>
        <v>192215483</v>
      </c>
    </row>
    <row r="271" spans="1:36" x14ac:dyDescent="0.15">
      <c r="A271" s="14">
        <v>45230</v>
      </c>
      <c r="B271" s="15">
        <v>83977963</v>
      </c>
      <c r="C271" s="15">
        <v>73344</v>
      </c>
      <c r="D271" s="15">
        <v>224252</v>
      </c>
      <c r="E271" s="15">
        <v>164632</v>
      </c>
      <c r="F271" s="23">
        <v>0.73413838003674436</v>
      </c>
      <c r="G271" s="15">
        <v>21437</v>
      </c>
      <c r="H271" s="15">
        <v>552569</v>
      </c>
      <c r="I271" s="15">
        <v>5185126</v>
      </c>
      <c r="J271" s="15">
        <v>2940485</v>
      </c>
      <c r="K271" s="23">
        <v>0.56710000875581423</v>
      </c>
      <c r="L271" s="15">
        <v>2880827</v>
      </c>
      <c r="M271" s="15">
        <v>1991501</v>
      </c>
      <c r="N271" s="23">
        <v>0.69129489552826329</v>
      </c>
      <c r="O271" s="15">
        <v>9531565</v>
      </c>
      <c r="P271" s="15">
        <v>393451</v>
      </c>
      <c r="Q271" s="15">
        <v>5479231</v>
      </c>
      <c r="R271" s="15">
        <v>3912663</v>
      </c>
      <c r="S271" s="23">
        <v>0.71408980566798519</v>
      </c>
      <c r="T271" s="15">
        <v>2471604</v>
      </c>
      <c r="U271" s="15">
        <v>1671</v>
      </c>
      <c r="V271" s="15">
        <v>114</v>
      </c>
      <c r="W271" s="23">
        <v>6.8222621184919216E-2</v>
      </c>
      <c r="X271" s="15">
        <v>7046227</v>
      </c>
      <c r="Y271" s="15">
        <v>764093</v>
      </c>
      <c r="Z271" s="15">
        <v>57789906</v>
      </c>
      <c r="AA271" s="15">
        <v>41761504</v>
      </c>
      <c r="AB271" s="23">
        <v>0.72264357031485738</v>
      </c>
      <c r="AC271" s="15">
        <v>6527928</v>
      </c>
      <c r="AD271" s="15">
        <v>3906694</v>
      </c>
      <c r="AE271" s="23">
        <v>0.59845850015502622</v>
      </c>
      <c r="AF271" s="15">
        <v>25</v>
      </c>
      <c r="AG271" s="15">
        <v>7301806</v>
      </c>
      <c r="AH271" s="15">
        <v>42591</v>
      </c>
      <c r="AI271" s="15">
        <v>440460</v>
      </c>
      <c r="AJ271" s="8">
        <f t="shared" si="22"/>
        <v>167294728</v>
      </c>
    </row>
    <row r="272" spans="1:36" x14ac:dyDescent="0.15">
      <c r="A272" s="14">
        <v>45260</v>
      </c>
      <c r="B272" s="15">
        <v>94606444</v>
      </c>
      <c r="C272" s="15">
        <v>86503</v>
      </c>
      <c r="D272" s="15">
        <v>237421</v>
      </c>
      <c r="E272" s="15">
        <v>206334</v>
      </c>
      <c r="F272" s="23">
        <v>0.8690638149110651</v>
      </c>
      <c r="G272" s="15">
        <v>38695</v>
      </c>
      <c r="H272" s="15">
        <v>723371</v>
      </c>
      <c r="I272" s="15">
        <v>4725779</v>
      </c>
      <c r="J272" s="15">
        <v>3562556</v>
      </c>
      <c r="K272" s="23">
        <v>0.7538558193262952</v>
      </c>
      <c r="L272" s="15">
        <v>3034100</v>
      </c>
      <c r="M272" s="15">
        <v>2352669</v>
      </c>
      <c r="N272" s="23">
        <v>0.77540918229458489</v>
      </c>
      <c r="O272" s="15">
        <v>10640202</v>
      </c>
      <c r="P272" s="15">
        <v>460422</v>
      </c>
      <c r="Q272" s="15">
        <v>5188785</v>
      </c>
      <c r="R272" s="15">
        <v>4639795</v>
      </c>
      <c r="S272" s="23">
        <v>0.89419681100681569</v>
      </c>
      <c r="T272" s="15">
        <v>2556732</v>
      </c>
      <c r="U272" s="15">
        <v>1607</v>
      </c>
      <c r="V272" s="15">
        <v>174</v>
      </c>
      <c r="W272" s="23">
        <v>0.10827629122588675</v>
      </c>
      <c r="X272" s="15">
        <v>8463039</v>
      </c>
      <c r="Y272" s="15">
        <v>893935</v>
      </c>
      <c r="Z272" s="15">
        <v>52066450</v>
      </c>
      <c r="AA272" s="15">
        <v>46619900</v>
      </c>
      <c r="AB272" s="23">
        <v>0.89539233037781529</v>
      </c>
      <c r="AC272" s="15">
        <v>5895456</v>
      </c>
      <c r="AD272" s="15">
        <v>4625728</v>
      </c>
      <c r="AE272" s="23">
        <v>0.7846259899149447</v>
      </c>
      <c r="AF272" s="15">
        <v>327</v>
      </c>
      <c r="AG272" s="15">
        <v>8786181</v>
      </c>
      <c r="AH272" s="15">
        <v>53179</v>
      </c>
      <c r="AI272" s="15">
        <v>400344</v>
      </c>
      <c r="AJ272" s="8">
        <f t="shared" si="22"/>
        <v>189716530</v>
      </c>
    </row>
    <row r="273" spans="1:37" x14ac:dyDescent="0.15">
      <c r="A273" s="14">
        <v>45291</v>
      </c>
      <c r="B273" s="15">
        <v>68299123</v>
      </c>
      <c r="C273" s="15">
        <v>77486</v>
      </c>
      <c r="D273" s="15">
        <v>163337</v>
      </c>
      <c r="E273" s="15">
        <v>156110</v>
      </c>
      <c r="F273" s="23">
        <v>0.9557540545008173</v>
      </c>
      <c r="G273" s="15">
        <v>28019</v>
      </c>
      <c r="H273" s="15">
        <v>474374</v>
      </c>
      <c r="I273" s="15">
        <v>5447541</v>
      </c>
      <c r="J273" s="15">
        <v>2722346</v>
      </c>
      <c r="K273" s="23">
        <v>0.49973850586897833</v>
      </c>
      <c r="L273" s="15">
        <v>2643613</v>
      </c>
      <c r="M273" s="15">
        <v>1808181</v>
      </c>
      <c r="N273" s="23">
        <v>0.6839809760354485</v>
      </c>
      <c r="O273" s="15">
        <v>8252194</v>
      </c>
      <c r="P273" s="15">
        <v>347680</v>
      </c>
      <c r="Q273" s="15">
        <v>5608914</v>
      </c>
      <c r="R273" s="15">
        <v>3486938</v>
      </c>
      <c r="S273" s="23">
        <v>0.62167792196492944</v>
      </c>
      <c r="T273" s="15">
        <v>1938048</v>
      </c>
      <c r="U273" s="15">
        <v>2073</v>
      </c>
      <c r="V273" s="15">
        <v>146</v>
      </c>
      <c r="W273" s="23">
        <v>7.042932947419199E-2</v>
      </c>
      <c r="X273" s="15">
        <v>6386765</v>
      </c>
      <c r="Y273" s="15">
        <v>681370</v>
      </c>
      <c r="Z273" s="15">
        <v>49158718</v>
      </c>
      <c r="AA273" s="15">
        <v>33088404</v>
      </c>
      <c r="AB273" s="23">
        <v>0.67309330564723024</v>
      </c>
      <c r="AC273" s="15">
        <v>6678035</v>
      </c>
      <c r="AD273" s="15">
        <v>3457166</v>
      </c>
      <c r="AE273" s="23">
        <v>0.51769210553703293</v>
      </c>
      <c r="AF273" s="15">
        <v>26</v>
      </c>
      <c r="AG273" s="15">
        <v>6710543</v>
      </c>
      <c r="AH273" s="15">
        <v>39025</v>
      </c>
      <c r="AI273" s="15">
        <v>220668</v>
      </c>
      <c r="AJ273" s="8">
        <f t="shared" si="22"/>
        <v>138174612</v>
      </c>
    </row>
    <row r="274" spans="1:37" x14ac:dyDescent="0.15">
      <c r="A274" s="14">
        <v>45322</v>
      </c>
      <c r="B274" s="15">
        <v>76541067</v>
      </c>
      <c r="C274" s="15">
        <v>71663</v>
      </c>
      <c r="D274" s="15">
        <v>263902</v>
      </c>
      <c r="E274" s="15">
        <v>193527</v>
      </c>
      <c r="F274" s="23">
        <v>0.73332903880986122</v>
      </c>
      <c r="G274" s="15">
        <v>26687</v>
      </c>
      <c r="H274" s="15">
        <v>446934</v>
      </c>
      <c r="I274" s="15">
        <v>4517425</v>
      </c>
      <c r="J274" s="15">
        <v>3009814</v>
      </c>
      <c r="K274" s="23">
        <v>0.66626761927425471</v>
      </c>
      <c r="L274" s="15">
        <v>2703899</v>
      </c>
      <c r="M274" s="15">
        <v>2100454</v>
      </c>
      <c r="N274" s="23">
        <v>0.77682413433342001</v>
      </c>
      <c r="O274" s="15">
        <v>9384071</v>
      </c>
      <c r="P274" s="15">
        <v>405607</v>
      </c>
      <c r="Q274" s="15">
        <v>5376391</v>
      </c>
      <c r="R274" s="15">
        <v>3875014</v>
      </c>
      <c r="S274" s="23">
        <v>0.72074631476765738</v>
      </c>
      <c r="T274" s="15">
        <v>2106276</v>
      </c>
      <c r="U274" s="15">
        <v>2054</v>
      </c>
      <c r="V274" s="15">
        <v>55</v>
      </c>
      <c r="W274" s="23">
        <v>2.6777020447906523E-2</v>
      </c>
      <c r="X274" s="15">
        <v>6701076</v>
      </c>
      <c r="Y274" s="15">
        <v>794788</v>
      </c>
      <c r="Z274" s="15">
        <v>47389562</v>
      </c>
      <c r="AA274" s="15">
        <v>34009243</v>
      </c>
      <c r="AB274" s="23">
        <v>0.71765261303744488</v>
      </c>
      <c r="AC274" s="15">
        <v>5505200</v>
      </c>
      <c r="AD274" s="15">
        <v>3982851</v>
      </c>
      <c r="AE274" s="23">
        <v>0.7234707185933299</v>
      </c>
      <c r="AF274" s="15">
        <v>266</v>
      </c>
      <c r="AG274" s="15">
        <v>6768499</v>
      </c>
      <c r="AH274" s="15">
        <v>43474</v>
      </c>
      <c r="AI274" s="15">
        <v>287268</v>
      </c>
      <c r="AJ274" s="8">
        <f t="shared" si="22"/>
        <v>150748634</v>
      </c>
    </row>
    <row r="275" spans="1:37" x14ac:dyDescent="0.15">
      <c r="A275" s="14">
        <v>45351</v>
      </c>
      <c r="B275" s="15">
        <v>77702351</v>
      </c>
      <c r="C275" s="15">
        <v>81164</v>
      </c>
      <c r="D275" s="15">
        <v>227162</v>
      </c>
      <c r="E275" s="15">
        <v>213673</v>
      </c>
      <c r="F275" s="23">
        <v>0.94061946980568933</v>
      </c>
      <c r="G275" s="15">
        <v>28958</v>
      </c>
      <c r="H275" s="15">
        <v>524013</v>
      </c>
      <c r="I275" s="15">
        <v>4538493</v>
      </c>
      <c r="J275" s="15">
        <v>3046728</v>
      </c>
      <c r="K275" s="23">
        <v>0.67130829550690063</v>
      </c>
      <c r="L275" s="15">
        <v>2297673</v>
      </c>
      <c r="M275" s="15">
        <v>2062646</v>
      </c>
      <c r="N275" s="23">
        <v>0.89771085789840421</v>
      </c>
      <c r="O275" s="15">
        <v>8830261</v>
      </c>
      <c r="P275" s="15">
        <v>378670</v>
      </c>
      <c r="Q275" s="15">
        <v>5144441</v>
      </c>
      <c r="R275" s="15">
        <v>4063197</v>
      </c>
      <c r="S275" s="23">
        <v>0.78982283983818646</v>
      </c>
      <c r="T275" s="15">
        <v>2261376</v>
      </c>
      <c r="U275" s="15">
        <v>2420</v>
      </c>
      <c r="V275" s="15">
        <v>171</v>
      </c>
      <c r="W275" s="23">
        <v>7.0661157024793392E-2</v>
      </c>
      <c r="X275" s="15">
        <v>7347174</v>
      </c>
      <c r="Y275" s="15">
        <v>816097</v>
      </c>
      <c r="Z275" s="15">
        <v>46678188</v>
      </c>
      <c r="AA275" s="15">
        <v>35969575</v>
      </c>
      <c r="AB275" s="23">
        <v>0.77058636037885619</v>
      </c>
      <c r="AC275" s="15">
        <v>5312309</v>
      </c>
      <c r="AD275" s="15">
        <v>4111275</v>
      </c>
      <c r="AE275" s="23">
        <v>0.77391488333980574</v>
      </c>
      <c r="AF275" s="15">
        <v>57</v>
      </c>
      <c r="AG275" s="15">
        <v>7530747</v>
      </c>
      <c r="AH275" s="15">
        <v>47135</v>
      </c>
      <c r="AI275" s="15">
        <v>313452</v>
      </c>
      <c r="AJ275" s="8">
        <f t="shared" si="22"/>
        <v>155328720</v>
      </c>
    </row>
    <row r="276" spans="1:37" x14ac:dyDescent="0.15">
      <c r="A276" s="14">
        <v>45382</v>
      </c>
      <c r="B276" s="15">
        <v>77282129</v>
      </c>
      <c r="C276" s="15">
        <v>69055</v>
      </c>
      <c r="D276" s="15">
        <v>311729</v>
      </c>
      <c r="E276" s="15">
        <v>210992</v>
      </c>
      <c r="F276" s="23">
        <v>0.67684431028232861</v>
      </c>
      <c r="G276" s="15">
        <v>29912</v>
      </c>
      <c r="H276" s="15">
        <v>441046</v>
      </c>
      <c r="I276" s="15">
        <v>4761310</v>
      </c>
      <c r="J276" s="15">
        <v>3071638</v>
      </c>
      <c r="K276" s="23">
        <v>0.64512455605705155</v>
      </c>
      <c r="L276" s="15">
        <v>2216142</v>
      </c>
      <c r="M276" s="15">
        <v>1969601</v>
      </c>
      <c r="N276" s="23">
        <v>0.88875216479810404</v>
      </c>
      <c r="O276" s="15">
        <v>8655066</v>
      </c>
      <c r="P276" s="15">
        <v>371528</v>
      </c>
      <c r="Q276" s="15">
        <v>5740100</v>
      </c>
      <c r="R276" s="15">
        <v>4183697</v>
      </c>
      <c r="S276" s="23">
        <v>0.7288543753593143</v>
      </c>
      <c r="T276" s="15">
        <v>1885260</v>
      </c>
      <c r="U276" s="15">
        <v>2756</v>
      </c>
      <c r="V276" s="15">
        <v>182</v>
      </c>
      <c r="W276" s="23">
        <v>6.6037735849056603E-2</v>
      </c>
      <c r="X276" s="15">
        <v>7547386</v>
      </c>
      <c r="Y276" s="15">
        <v>809027</v>
      </c>
      <c r="Z276" s="15">
        <v>48566793</v>
      </c>
      <c r="AA276" s="15">
        <v>36186704</v>
      </c>
      <c r="AB276" s="23">
        <v>0.74509148668721037</v>
      </c>
      <c r="AC276" s="15">
        <v>5691381</v>
      </c>
      <c r="AD276" s="15">
        <v>4071557</v>
      </c>
      <c r="AE276" s="23">
        <v>0.71538999058400765</v>
      </c>
      <c r="AF276" s="15">
        <v>255</v>
      </c>
      <c r="AG276" s="15">
        <v>7611050</v>
      </c>
      <c r="AH276" s="15">
        <v>41469</v>
      </c>
      <c r="AI276" s="15">
        <v>241212</v>
      </c>
      <c r="AJ276" s="8">
        <f t="shared" si="22"/>
        <v>154678766</v>
      </c>
    </row>
    <row r="277" spans="1:37" x14ac:dyDescent="0.15">
      <c r="A277" s="14">
        <v>45412</v>
      </c>
      <c r="B277" s="15">
        <v>106625665</v>
      </c>
      <c r="C277" s="15">
        <v>91210</v>
      </c>
      <c r="D277" s="15">
        <v>287035</v>
      </c>
      <c r="E277" s="15">
        <v>308484</v>
      </c>
      <c r="F277" s="23">
        <v>1.0747260787012036</v>
      </c>
      <c r="G277" s="15">
        <v>35130</v>
      </c>
      <c r="H277" s="15">
        <v>639596</v>
      </c>
      <c r="I277" s="15">
        <v>5048156</v>
      </c>
      <c r="J277" s="15">
        <v>3920175</v>
      </c>
      <c r="K277" s="23">
        <v>0.7765558354377321</v>
      </c>
      <c r="L277" s="15">
        <v>2243173</v>
      </c>
      <c r="M277" s="15">
        <v>2542092</v>
      </c>
      <c r="N277" s="23">
        <v>1.133257220909845</v>
      </c>
      <c r="O277" s="15">
        <v>11470004</v>
      </c>
      <c r="P277" s="15">
        <v>493607</v>
      </c>
      <c r="Q277" s="15">
        <v>6210717</v>
      </c>
      <c r="R277" s="15">
        <v>5733992</v>
      </c>
      <c r="S277" s="23">
        <v>0.92324155165981636</v>
      </c>
      <c r="T277" s="15">
        <v>2730696</v>
      </c>
      <c r="U277" s="15">
        <v>1235</v>
      </c>
      <c r="V277" s="15">
        <v>38</v>
      </c>
      <c r="W277" s="23">
        <v>3.0769230769230771E-2</v>
      </c>
      <c r="X277" s="15">
        <v>10054569</v>
      </c>
      <c r="Y277" s="15">
        <v>1085857</v>
      </c>
      <c r="Z277" s="15">
        <v>56011282</v>
      </c>
      <c r="AA277" s="15">
        <v>49350891</v>
      </c>
      <c r="AB277" s="23">
        <v>0.88108840286855061</v>
      </c>
      <c r="AC277" s="15">
        <v>5128509</v>
      </c>
      <c r="AD277" s="15">
        <v>5401862</v>
      </c>
      <c r="AE277" s="23">
        <v>1.0533006766684041</v>
      </c>
      <c r="AF277" s="15">
        <v>84</v>
      </c>
      <c r="AG277" s="15">
        <v>9732690</v>
      </c>
      <c r="AH277" s="15">
        <v>54843</v>
      </c>
      <c r="AI277" s="15">
        <v>411852</v>
      </c>
      <c r="AJ277" s="8">
        <f t="shared" si="22"/>
        <v>210683337</v>
      </c>
    </row>
    <row r="278" spans="1:37" ht="21" x14ac:dyDescent="0.15">
      <c r="A278" s="31" t="s">
        <v>106</v>
      </c>
      <c r="B278" s="32">
        <f>SUM(B266:B277)</f>
        <v>1110736372</v>
      </c>
      <c r="C278" s="32">
        <f>SUM(C266:C277)</f>
        <v>986723</v>
      </c>
      <c r="D278" s="33"/>
      <c r="E278" s="32">
        <f>SUM(E266:E277)</f>
        <v>2563713</v>
      </c>
      <c r="F278" s="33"/>
      <c r="G278" s="32">
        <f>SUM(G266:G277)</f>
        <v>369439</v>
      </c>
      <c r="H278" s="32">
        <f>SUM(H266:H277)</f>
        <v>7728396</v>
      </c>
      <c r="I278" s="33"/>
      <c r="J278" s="32">
        <f>SUM(J266:J277)</f>
        <v>39453520</v>
      </c>
      <c r="K278" s="33"/>
      <c r="L278" s="33"/>
      <c r="M278" s="32">
        <f>SUM(M266:M277)</f>
        <v>26972258</v>
      </c>
      <c r="N278" s="33"/>
      <c r="O278" s="32">
        <f>SUM(O266:O277)</f>
        <v>123957514</v>
      </c>
      <c r="P278" s="32">
        <f>SUM(P266:P277)</f>
        <v>5199119</v>
      </c>
      <c r="Q278" s="33"/>
      <c r="R278" s="32">
        <f>SUM(R266:R277)</f>
        <v>53040850</v>
      </c>
      <c r="S278" s="33"/>
      <c r="T278" s="32">
        <f>SUM(T266:T277)</f>
        <v>29240088</v>
      </c>
      <c r="U278" s="33"/>
      <c r="V278" s="32">
        <f>SUM(V266:V277)</f>
        <v>1174</v>
      </c>
      <c r="W278" s="33"/>
      <c r="X278" s="32">
        <f>SUM(X266:X277)</f>
        <v>96124959</v>
      </c>
      <c r="Y278" s="32">
        <f>SUM(Y266:Y277)</f>
        <v>10481200</v>
      </c>
      <c r="Z278" s="33"/>
      <c r="AA278" s="32">
        <f>SUM(AA266:AA277)</f>
        <v>538975887</v>
      </c>
      <c r="AB278" s="33"/>
      <c r="AC278" s="33"/>
      <c r="AD278" s="32">
        <f>SUM(AD266:AD277)</f>
        <v>54165023</v>
      </c>
      <c r="AE278" s="33"/>
      <c r="AF278" s="32">
        <f>SUM(AF266:AF277)</f>
        <v>2154</v>
      </c>
      <c r="AG278" s="32">
        <f>SUM(AG266:AG277)</f>
        <v>97572642</v>
      </c>
      <c r="AH278" s="32">
        <f>SUM(AH266:AH277)</f>
        <v>578417</v>
      </c>
      <c r="AI278" s="32">
        <f>SUM(AI266:AI277)</f>
        <v>4661820</v>
      </c>
      <c r="AJ278" s="32">
        <f>SUM(B278:AI278)</f>
        <v>2202811268</v>
      </c>
      <c r="AK278" s="8"/>
    </row>
    <row r="279" spans="1:37" x14ac:dyDescent="0.15">
      <c r="D279" s="19"/>
    </row>
    <row r="280" spans="1:37" x14ac:dyDescent="0.15">
      <c r="D280" s="19"/>
    </row>
  </sheetData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DD81E-92E6-49D5-8643-F4C6C466F2C3}">
  <sheetPr>
    <tabColor rgb="FF035244"/>
  </sheetPr>
  <dimension ref="A1:AK288"/>
  <sheetViews>
    <sheetView zoomScaleNormal="100" workbookViewId="0">
      <pane xSplit="1" ySplit="9" topLeftCell="B263" activePane="bottomRight" state="frozen"/>
      <selection activeCell="J2" sqref="J2"/>
      <selection pane="topRight" activeCell="J2" sqref="J2"/>
      <selection pane="bottomLeft" activeCell="J2" sqref="J2"/>
      <selection pane="bottomRight" activeCell="Q9" sqref="Q9"/>
    </sheetView>
  </sheetViews>
  <sheetFormatPr defaultColWidth="9" defaultRowHeight="10.5" x14ac:dyDescent="0.15"/>
  <cols>
    <col min="1" max="1" width="15.75" style="2" customWidth="1"/>
    <col min="2" max="2" width="13.25" style="2" customWidth="1"/>
    <col min="3" max="3" width="10.25" style="2" customWidth="1"/>
    <col min="4" max="4" width="11.5" style="2" customWidth="1"/>
    <col min="5" max="5" width="10.25" style="2" customWidth="1"/>
    <col min="6" max="6" width="14.5" style="2" customWidth="1"/>
    <col min="7" max="7" width="13.875" style="2" customWidth="1"/>
    <col min="8" max="8" width="14" style="2" customWidth="1"/>
    <col min="9" max="9" width="13.25" style="2" customWidth="1"/>
    <col min="10" max="10" width="14" style="2" customWidth="1"/>
    <col min="11" max="11" width="13.75" style="2" customWidth="1"/>
    <col min="12" max="12" width="12.75" style="2" customWidth="1"/>
    <col min="13" max="13" width="16" style="2" customWidth="1"/>
    <col min="14" max="14" width="11.625" style="2" customWidth="1"/>
    <col min="15" max="15" width="16.5" style="2" customWidth="1"/>
    <col min="16" max="16" width="10.25" style="2" customWidth="1"/>
    <col min="17" max="17" width="11.5" style="2" customWidth="1"/>
    <col min="18" max="18" width="10.625" style="2" customWidth="1"/>
    <col min="19" max="19" width="10.25" style="2" customWidth="1"/>
    <col min="20" max="20" width="10.625" style="2" customWidth="1"/>
    <col min="21" max="21" width="11.5" style="2" customWidth="1"/>
    <col min="22" max="23" width="10.25" style="2" customWidth="1"/>
    <col min="24" max="24" width="11.625" style="2" customWidth="1"/>
    <col min="25" max="25" width="10.625" style="2" customWidth="1"/>
    <col min="26" max="26" width="11.5" style="2" customWidth="1"/>
    <col min="27" max="27" width="11.75" style="2" customWidth="1"/>
    <col min="28" max="28" width="10.25" style="2" customWidth="1"/>
    <col min="29" max="29" width="10.5" style="2" customWidth="1"/>
    <col min="30" max="30" width="10.875" style="2" customWidth="1"/>
    <col min="31" max="31" width="10.5" style="2" customWidth="1"/>
    <col min="32" max="32" width="10.25" style="2" customWidth="1"/>
    <col min="33" max="33" width="10.875" style="2" customWidth="1"/>
    <col min="34" max="34" width="10.25" style="2" customWidth="1"/>
    <col min="35" max="35" width="10.625" style="2" customWidth="1"/>
    <col min="36" max="36" width="14" style="2" customWidth="1"/>
    <col min="37" max="37" width="11.625" style="2" customWidth="1"/>
    <col min="38" max="16384" width="9" style="2"/>
  </cols>
  <sheetData>
    <row r="1" spans="1:36" x14ac:dyDescent="0.15">
      <c r="J1" s="2" t="s">
        <v>104</v>
      </c>
    </row>
    <row r="2" spans="1:36" x14ac:dyDescent="0.15">
      <c r="A2" s="1" t="s">
        <v>0</v>
      </c>
      <c r="D2" s="3"/>
      <c r="E2" s="3"/>
      <c r="F2" s="4" t="s">
        <v>90</v>
      </c>
      <c r="J2" s="5">
        <f>AJ278</f>
        <v>2172816411.6436348</v>
      </c>
      <c r="L2" s="8"/>
    </row>
    <row r="3" spans="1:36" x14ac:dyDescent="0.15">
      <c r="A3" s="2" t="s">
        <v>1</v>
      </c>
      <c r="D3" s="3"/>
      <c r="E3" s="3"/>
      <c r="F3" s="4" t="s">
        <v>96</v>
      </c>
      <c r="J3" s="6">
        <f>SUM(AJ254:AJ265)</f>
        <v>2130076310</v>
      </c>
      <c r="L3" s="15"/>
    </row>
    <row r="4" spans="1:36" x14ac:dyDescent="0.15">
      <c r="A4" s="60" t="s">
        <v>2</v>
      </c>
      <c r="B4" s="7"/>
      <c r="D4" s="3"/>
      <c r="E4" s="3"/>
      <c r="F4" s="4" t="s">
        <v>3</v>
      </c>
      <c r="J4" s="8">
        <f>J2-J3</f>
        <v>42740101.643634796</v>
      </c>
      <c r="L4" s="8"/>
    </row>
    <row r="5" spans="1:36" x14ac:dyDescent="0.15">
      <c r="A5" s="61" t="s">
        <v>4</v>
      </c>
      <c r="B5" s="9"/>
      <c r="D5" s="3"/>
      <c r="E5" s="3"/>
      <c r="F5" s="4" t="s">
        <v>5</v>
      </c>
      <c r="J5" s="53">
        <f>J4/J3</f>
        <v>2.0065056562989896E-2</v>
      </c>
      <c r="L5" s="69"/>
    </row>
    <row r="6" spans="1:36" x14ac:dyDescent="0.15">
      <c r="A6" s="10" t="s">
        <v>6</v>
      </c>
      <c r="B6" s="10"/>
      <c r="D6" s="3"/>
      <c r="E6" s="3"/>
    </row>
    <row r="7" spans="1:36" x14ac:dyDescent="0.15">
      <c r="D7" s="3"/>
      <c r="E7" s="3"/>
    </row>
    <row r="8" spans="1:36" x14ac:dyDescent="0.15">
      <c r="D8" s="3"/>
    </row>
    <row r="9" spans="1:36" s="13" customFormat="1" ht="84" x14ac:dyDescent="0.3">
      <c r="A9" s="11" t="s">
        <v>7</v>
      </c>
      <c r="B9" s="12" t="s">
        <v>8</v>
      </c>
      <c r="C9" s="12" t="s">
        <v>9</v>
      </c>
      <c r="D9" s="12" t="s">
        <v>10</v>
      </c>
      <c r="E9" s="12" t="s">
        <v>11</v>
      </c>
      <c r="F9" s="12" t="s">
        <v>12</v>
      </c>
      <c r="G9" s="12" t="s">
        <v>13</v>
      </c>
      <c r="H9" s="12" t="s">
        <v>14</v>
      </c>
      <c r="I9" s="12" t="s">
        <v>15</v>
      </c>
      <c r="J9" s="12" t="s">
        <v>16</v>
      </c>
      <c r="K9" s="12" t="s">
        <v>17</v>
      </c>
      <c r="L9" s="12" t="s">
        <v>18</v>
      </c>
      <c r="M9" s="12" t="s">
        <v>19</v>
      </c>
      <c r="N9" s="12" t="s">
        <v>20</v>
      </c>
      <c r="O9" s="12" t="s">
        <v>21</v>
      </c>
      <c r="P9" s="12" t="s">
        <v>22</v>
      </c>
      <c r="Q9" s="12" t="s">
        <v>23</v>
      </c>
      <c r="R9" s="12" t="s">
        <v>24</v>
      </c>
      <c r="S9" s="12" t="s">
        <v>25</v>
      </c>
      <c r="T9" s="12" t="s">
        <v>26</v>
      </c>
      <c r="U9" s="12" t="s">
        <v>27</v>
      </c>
      <c r="V9" s="12" t="s">
        <v>28</v>
      </c>
      <c r="W9" s="12" t="s">
        <v>29</v>
      </c>
      <c r="X9" s="12" t="s">
        <v>30</v>
      </c>
      <c r="Y9" s="12" t="s">
        <v>31</v>
      </c>
      <c r="Z9" s="12" t="s">
        <v>32</v>
      </c>
      <c r="AA9" s="12" t="s">
        <v>33</v>
      </c>
      <c r="AB9" s="12" t="s">
        <v>34</v>
      </c>
      <c r="AC9" s="12" t="s">
        <v>35</v>
      </c>
      <c r="AD9" s="12" t="s">
        <v>36</v>
      </c>
      <c r="AE9" s="12" t="s">
        <v>37</v>
      </c>
      <c r="AF9" s="12" t="s">
        <v>38</v>
      </c>
      <c r="AG9" s="12" t="s">
        <v>39</v>
      </c>
      <c r="AH9" s="12" t="s">
        <v>40</v>
      </c>
      <c r="AI9" s="12" t="s">
        <v>41</v>
      </c>
      <c r="AJ9" s="12" t="s">
        <v>42</v>
      </c>
    </row>
    <row r="10" spans="1:36" s="16" customFormat="1" x14ac:dyDescent="0.15">
      <c r="A10" s="14">
        <v>37287</v>
      </c>
      <c r="B10" s="15">
        <v>48917163</v>
      </c>
      <c r="C10" s="15">
        <v>24507</v>
      </c>
      <c r="E10" s="15">
        <v>165741</v>
      </c>
      <c r="G10" s="15">
        <v>74515</v>
      </c>
      <c r="H10" s="15">
        <v>171463</v>
      </c>
      <c r="J10" s="15">
        <v>57460</v>
      </c>
      <c r="M10" s="15">
        <v>437550</v>
      </c>
      <c r="O10" s="15">
        <v>6781934</v>
      </c>
      <c r="P10" s="15">
        <v>698082</v>
      </c>
      <c r="R10" s="15"/>
      <c r="T10" s="15">
        <v>12358860</v>
      </c>
      <c r="U10" s="17"/>
      <c r="V10" s="15">
        <v>240</v>
      </c>
      <c r="X10" s="15">
        <v>0</v>
      </c>
      <c r="Y10" s="15">
        <v>5084</v>
      </c>
      <c r="AA10" s="15">
        <v>7518753</v>
      </c>
      <c r="AD10" s="15">
        <v>4889100</v>
      </c>
      <c r="AF10" s="2"/>
      <c r="AG10" s="15">
        <v>4548916</v>
      </c>
      <c r="AH10" s="2"/>
      <c r="AI10" s="18">
        <v>315144</v>
      </c>
      <c r="AJ10" s="18">
        <f t="shared" ref="AJ10:AJ73" si="0">SUM(B10:C10,E10,G10:H10,J10,M10,O10,P10,R10,T10,V10,X10:Y10,AA10,AD10,AF10:AI10)</f>
        <v>86964512</v>
      </c>
    </row>
    <row r="11" spans="1:36" s="16" customFormat="1" x14ac:dyDescent="0.15">
      <c r="A11" s="14">
        <v>37315</v>
      </c>
      <c r="B11" s="15">
        <v>39793773</v>
      </c>
      <c r="C11" s="15">
        <v>20703</v>
      </c>
      <c r="E11" s="15">
        <v>140121</v>
      </c>
      <c r="G11" s="15">
        <v>61196</v>
      </c>
      <c r="H11" s="15">
        <v>144356</v>
      </c>
      <c r="J11" s="15">
        <v>42274</v>
      </c>
      <c r="M11" s="15">
        <v>378689</v>
      </c>
      <c r="O11" s="15">
        <v>5673567</v>
      </c>
      <c r="P11" s="15">
        <v>568488</v>
      </c>
      <c r="R11" s="15"/>
      <c r="T11" s="15">
        <v>9962475</v>
      </c>
      <c r="U11" s="17"/>
      <c r="V11" s="15">
        <v>72</v>
      </c>
      <c r="X11" s="15">
        <v>0</v>
      </c>
      <c r="Y11" s="15">
        <v>3466</v>
      </c>
      <c r="AA11" s="15">
        <v>6665192</v>
      </c>
      <c r="AD11" s="15">
        <v>4146684</v>
      </c>
      <c r="AF11" s="2"/>
      <c r="AG11" s="15">
        <v>4484984</v>
      </c>
      <c r="AH11" s="2"/>
      <c r="AI11" s="18">
        <v>252864</v>
      </c>
      <c r="AJ11" s="18">
        <f t="shared" si="0"/>
        <v>72338904</v>
      </c>
    </row>
    <row r="12" spans="1:36" s="16" customFormat="1" x14ac:dyDescent="0.15">
      <c r="A12" s="14">
        <v>37346</v>
      </c>
      <c r="B12" s="15">
        <v>34977109</v>
      </c>
      <c r="C12" s="15">
        <v>18107</v>
      </c>
      <c r="E12" s="15">
        <v>132407</v>
      </c>
      <c r="G12" s="15">
        <v>56649</v>
      </c>
      <c r="H12" s="15">
        <v>133116</v>
      </c>
      <c r="J12" s="15">
        <v>45336</v>
      </c>
      <c r="M12" s="15">
        <v>325179</v>
      </c>
      <c r="O12" s="15">
        <v>5010962</v>
      </c>
      <c r="P12" s="15">
        <v>527136</v>
      </c>
      <c r="R12" s="15"/>
      <c r="T12" s="15">
        <v>9632023</v>
      </c>
      <c r="U12" s="17"/>
      <c r="V12" s="15">
        <v>144</v>
      </c>
      <c r="X12" s="15">
        <v>0</v>
      </c>
      <c r="Y12" s="15">
        <v>1742</v>
      </c>
      <c r="AA12" s="15">
        <v>5739414</v>
      </c>
      <c r="AD12" s="15">
        <v>3406078</v>
      </c>
      <c r="AF12" s="2"/>
      <c r="AG12" s="15">
        <v>4056108</v>
      </c>
      <c r="AH12" s="2"/>
      <c r="AI12" s="18">
        <v>230148</v>
      </c>
      <c r="AJ12" s="18">
        <f t="shared" si="0"/>
        <v>64291658</v>
      </c>
    </row>
    <row r="13" spans="1:36" s="16" customFormat="1" x14ac:dyDescent="0.15">
      <c r="A13" s="14">
        <v>37376</v>
      </c>
      <c r="B13" s="15">
        <v>51831697</v>
      </c>
      <c r="C13" s="15">
        <v>26314</v>
      </c>
      <c r="E13" s="15">
        <v>192841</v>
      </c>
      <c r="G13" s="15">
        <v>81097</v>
      </c>
      <c r="H13" s="15">
        <v>167964</v>
      </c>
      <c r="J13" s="15">
        <v>71361</v>
      </c>
      <c r="M13" s="15">
        <v>503182</v>
      </c>
      <c r="O13" s="15">
        <v>6860211</v>
      </c>
      <c r="P13" s="15">
        <v>684192</v>
      </c>
      <c r="R13" s="15"/>
      <c r="T13" s="15">
        <v>13110767</v>
      </c>
      <c r="U13" s="17"/>
      <c r="V13" s="15">
        <v>168</v>
      </c>
      <c r="X13" s="15">
        <v>0</v>
      </c>
      <c r="Y13" s="15">
        <v>2963</v>
      </c>
      <c r="AA13" s="15">
        <v>8677317</v>
      </c>
      <c r="AD13" s="15">
        <v>5111870</v>
      </c>
      <c r="AF13" s="2"/>
      <c r="AG13" s="15">
        <v>5984240</v>
      </c>
      <c r="AH13" s="2"/>
      <c r="AI13" s="18">
        <v>351072</v>
      </c>
      <c r="AJ13" s="18">
        <f t="shared" si="0"/>
        <v>93657256</v>
      </c>
    </row>
    <row r="14" spans="1:36" s="16" customFormat="1" x14ac:dyDescent="0.15">
      <c r="A14" s="14">
        <v>37407</v>
      </c>
      <c r="B14" s="15">
        <v>62783404</v>
      </c>
      <c r="C14" s="15">
        <v>30748</v>
      </c>
      <c r="E14" s="15">
        <v>241102</v>
      </c>
      <c r="G14" s="15">
        <v>102765</v>
      </c>
      <c r="H14" s="15">
        <v>222930</v>
      </c>
      <c r="J14" s="15">
        <v>74535</v>
      </c>
      <c r="M14" s="15">
        <v>611581</v>
      </c>
      <c r="O14" s="15">
        <v>9019728</v>
      </c>
      <c r="P14" s="15">
        <v>842232</v>
      </c>
      <c r="R14" s="15"/>
      <c r="T14" s="15">
        <v>14219434</v>
      </c>
      <c r="U14" s="17"/>
      <c r="V14" s="15">
        <v>372</v>
      </c>
      <c r="X14" s="15">
        <v>0</v>
      </c>
      <c r="Y14" s="15">
        <v>5030</v>
      </c>
      <c r="AA14" s="15">
        <v>11827238</v>
      </c>
      <c r="AD14" s="15">
        <v>6401623</v>
      </c>
      <c r="AF14" s="2"/>
      <c r="AG14" s="15">
        <v>7485461</v>
      </c>
      <c r="AH14" s="2"/>
      <c r="AI14" s="18">
        <v>361008</v>
      </c>
      <c r="AJ14" s="18">
        <f t="shared" si="0"/>
        <v>114229191</v>
      </c>
    </row>
    <row r="15" spans="1:36" s="16" customFormat="1" x14ac:dyDescent="0.15">
      <c r="A15" s="14">
        <v>37437</v>
      </c>
      <c r="B15" s="15">
        <v>55337529</v>
      </c>
      <c r="C15" s="15">
        <v>24043</v>
      </c>
      <c r="E15" s="15">
        <v>195565</v>
      </c>
      <c r="G15" s="15">
        <v>80990</v>
      </c>
      <c r="H15" s="15">
        <v>201611</v>
      </c>
      <c r="J15" s="15">
        <v>64811</v>
      </c>
      <c r="M15" s="15">
        <v>498234</v>
      </c>
      <c r="O15" s="15">
        <v>7606587</v>
      </c>
      <c r="P15" s="15">
        <v>644568</v>
      </c>
      <c r="R15" s="15"/>
      <c r="T15" s="15">
        <v>13140860</v>
      </c>
      <c r="U15" s="17"/>
      <c r="V15" s="15">
        <v>264</v>
      </c>
      <c r="X15" s="15">
        <v>0</v>
      </c>
      <c r="Y15" s="15">
        <v>1296</v>
      </c>
      <c r="AA15" s="15">
        <v>10251097</v>
      </c>
      <c r="AD15" s="15">
        <v>4884938</v>
      </c>
      <c r="AF15" s="2"/>
      <c r="AG15" s="15">
        <v>6102166</v>
      </c>
      <c r="AH15" s="2"/>
      <c r="AI15" s="18">
        <v>337776</v>
      </c>
      <c r="AJ15" s="18">
        <f t="shared" si="0"/>
        <v>99372335</v>
      </c>
    </row>
    <row r="16" spans="1:36" s="16" customFormat="1" x14ac:dyDescent="0.15">
      <c r="A16" s="14">
        <v>37468</v>
      </c>
      <c r="B16" s="15">
        <v>72911747</v>
      </c>
      <c r="C16" s="15">
        <v>28782</v>
      </c>
      <c r="E16" s="15">
        <v>216410</v>
      </c>
      <c r="G16" s="15">
        <v>96635</v>
      </c>
      <c r="H16" s="15">
        <v>218303</v>
      </c>
      <c r="J16" s="15">
        <v>74236</v>
      </c>
      <c r="M16" s="15">
        <v>589426</v>
      </c>
      <c r="O16" s="15">
        <v>10071015</v>
      </c>
      <c r="P16" s="15">
        <v>745356</v>
      </c>
      <c r="R16" s="15"/>
      <c r="T16" s="15">
        <v>16688220</v>
      </c>
      <c r="U16" s="17"/>
      <c r="V16" s="15">
        <v>240</v>
      </c>
      <c r="X16" s="15">
        <v>0</v>
      </c>
      <c r="Y16" s="15">
        <v>1232</v>
      </c>
      <c r="AA16" s="15">
        <v>14373049</v>
      </c>
      <c r="AD16" s="15">
        <v>5774788</v>
      </c>
      <c r="AF16" s="2"/>
      <c r="AG16" s="15">
        <v>6236337</v>
      </c>
      <c r="AH16" s="2"/>
      <c r="AI16" s="18">
        <v>504108</v>
      </c>
      <c r="AJ16" s="18">
        <f t="shared" si="0"/>
        <v>128529884</v>
      </c>
    </row>
    <row r="17" spans="1:36" s="16" customFormat="1" x14ac:dyDescent="0.15">
      <c r="A17" s="14">
        <v>37499</v>
      </c>
      <c r="B17" s="15">
        <v>61601726</v>
      </c>
      <c r="C17" s="15">
        <v>22688</v>
      </c>
      <c r="E17" s="15">
        <v>168988</v>
      </c>
      <c r="G17" s="15">
        <v>74617</v>
      </c>
      <c r="H17" s="15">
        <v>154570</v>
      </c>
      <c r="J17" s="15">
        <v>49380</v>
      </c>
      <c r="M17" s="15">
        <v>471209</v>
      </c>
      <c r="O17" s="15">
        <v>8577564</v>
      </c>
      <c r="P17" s="15">
        <v>678493</v>
      </c>
      <c r="R17" s="15"/>
      <c r="T17" s="15">
        <v>14096837</v>
      </c>
      <c r="U17" s="17"/>
      <c r="V17" s="15">
        <v>132</v>
      </c>
      <c r="X17" s="15">
        <v>0</v>
      </c>
      <c r="Y17" s="15">
        <v>295</v>
      </c>
      <c r="AA17" s="15">
        <v>12095901</v>
      </c>
      <c r="AD17" s="15">
        <v>4796100</v>
      </c>
      <c r="AF17" s="2"/>
      <c r="AG17" s="15">
        <v>4150282</v>
      </c>
      <c r="AH17" s="2"/>
      <c r="AI17" s="18">
        <v>420540</v>
      </c>
      <c r="AJ17" s="18">
        <f t="shared" si="0"/>
        <v>107359322</v>
      </c>
    </row>
    <row r="18" spans="1:36" s="16" customFormat="1" x14ac:dyDescent="0.15">
      <c r="A18" s="14">
        <v>37529</v>
      </c>
      <c r="B18" s="15">
        <v>53182316</v>
      </c>
      <c r="C18" s="15">
        <v>20996</v>
      </c>
      <c r="E18" s="15">
        <v>149769</v>
      </c>
      <c r="G18" s="15">
        <v>66093</v>
      </c>
      <c r="H18" s="15">
        <v>116613</v>
      </c>
      <c r="J18" s="15">
        <v>55233</v>
      </c>
      <c r="M18" s="15">
        <v>422114</v>
      </c>
      <c r="O18" s="15">
        <v>7380951</v>
      </c>
      <c r="P18" s="15">
        <v>590040</v>
      </c>
      <c r="R18" s="15"/>
      <c r="T18" s="15">
        <v>12464041</v>
      </c>
      <c r="U18" s="17"/>
      <c r="V18" s="15">
        <v>252</v>
      </c>
      <c r="X18" s="15">
        <v>0</v>
      </c>
      <c r="Y18" s="15">
        <v>273</v>
      </c>
      <c r="AA18" s="15">
        <v>10514770</v>
      </c>
      <c r="AD18" s="15">
        <v>4157509</v>
      </c>
      <c r="AF18" s="2"/>
      <c r="AG18" s="15">
        <v>4172866</v>
      </c>
      <c r="AH18" s="2"/>
      <c r="AI18" s="18">
        <v>404628</v>
      </c>
      <c r="AJ18" s="18">
        <f t="shared" si="0"/>
        <v>93698464</v>
      </c>
    </row>
    <row r="19" spans="1:36" s="16" customFormat="1" x14ac:dyDescent="0.15">
      <c r="A19" s="14">
        <v>37560</v>
      </c>
      <c r="B19" s="15">
        <v>52986337</v>
      </c>
      <c r="C19" s="15">
        <v>21148</v>
      </c>
      <c r="E19" s="15">
        <v>170996</v>
      </c>
      <c r="G19" s="15">
        <v>75622</v>
      </c>
      <c r="H19" s="15">
        <v>179245</v>
      </c>
      <c r="J19" s="15">
        <v>59434</v>
      </c>
      <c r="M19" s="15">
        <v>460662</v>
      </c>
      <c r="O19" s="15">
        <v>7643616</v>
      </c>
      <c r="P19" s="15">
        <v>672901</v>
      </c>
      <c r="R19" s="15"/>
      <c r="T19" s="15">
        <v>12593628</v>
      </c>
      <c r="U19" s="17"/>
      <c r="V19" s="15">
        <v>108</v>
      </c>
      <c r="X19" s="15">
        <v>0</v>
      </c>
      <c r="Y19" s="15">
        <v>148</v>
      </c>
      <c r="AA19" s="15">
        <v>10362073</v>
      </c>
      <c r="AD19" s="15">
        <v>4360407</v>
      </c>
      <c r="AF19" s="2"/>
      <c r="AG19" s="15">
        <v>5623605</v>
      </c>
      <c r="AH19" s="2"/>
      <c r="AI19" s="18">
        <v>372504</v>
      </c>
      <c r="AJ19" s="18">
        <f t="shared" si="0"/>
        <v>95582434</v>
      </c>
    </row>
    <row r="20" spans="1:36" s="16" customFormat="1" x14ac:dyDescent="0.15">
      <c r="A20" s="14">
        <v>37590</v>
      </c>
      <c r="B20" s="15">
        <v>43968926</v>
      </c>
      <c r="C20" s="15">
        <v>21020</v>
      </c>
      <c r="E20" s="15">
        <v>161230</v>
      </c>
      <c r="G20" s="15">
        <v>69955</v>
      </c>
      <c r="H20" s="15">
        <v>211353</v>
      </c>
      <c r="J20" s="15">
        <v>49877</v>
      </c>
      <c r="M20" s="15">
        <v>429725</v>
      </c>
      <c r="O20" s="15">
        <v>6323687</v>
      </c>
      <c r="P20" s="15">
        <v>595539</v>
      </c>
      <c r="R20" s="15"/>
      <c r="T20" s="15">
        <v>10476274</v>
      </c>
      <c r="U20" s="17"/>
      <c r="V20" s="15">
        <v>108</v>
      </c>
      <c r="X20" s="15">
        <v>0</v>
      </c>
      <c r="Y20" s="15">
        <v>14</v>
      </c>
      <c r="AA20" s="15">
        <v>8511644</v>
      </c>
      <c r="AD20" s="15">
        <v>3811366</v>
      </c>
      <c r="AF20" s="2"/>
      <c r="AG20" s="15">
        <v>5277339</v>
      </c>
      <c r="AH20" s="2"/>
      <c r="AI20" s="18">
        <v>321960</v>
      </c>
      <c r="AJ20" s="18">
        <f t="shared" si="0"/>
        <v>80230017</v>
      </c>
    </row>
    <row r="21" spans="1:36" s="16" customFormat="1" x14ac:dyDescent="0.15">
      <c r="A21" s="14">
        <v>37621</v>
      </c>
      <c r="B21" s="15">
        <v>43645575</v>
      </c>
      <c r="C21" s="15">
        <v>19741</v>
      </c>
      <c r="E21" s="15">
        <v>144555</v>
      </c>
      <c r="G21" s="15">
        <v>69983</v>
      </c>
      <c r="H21" s="15">
        <v>202720</v>
      </c>
      <c r="J21" s="15">
        <v>44084</v>
      </c>
      <c r="M21" s="15">
        <v>427414</v>
      </c>
      <c r="O21" s="15">
        <v>6006459</v>
      </c>
      <c r="P21" s="15">
        <v>580321</v>
      </c>
      <c r="R21" s="15"/>
      <c r="T21" s="15">
        <v>10646532</v>
      </c>
      <c r="U21" s="17"/>
      <c r="V21" s="15">
        <v>180</v>
      </c>
      <c r="X21" s="15">
        <v>0</v>
      </c>
      <c r="Y21" s="15">
        <v>24</v>
      </c>
      <c r="AA21" s="15">
        <v>7916705</v>
      </c>
      <c r="AD21" s="15">
        <v>3833274</v>
      </c>
      <c r="AF21" s="2"/>
      <c r="AG21" s="15">
        <v>5187676</v>
      </c>
      <c r="AH21" s="2"/>
      <c r="AI21" s="18">
        <v>337452</v>
      </c>
      <c r="AJ21" s="18">
        <f t="shared" si="0"/>
        <v>79062695</v>
      </c>
    </row>
    <row r="22" spans="1:36" s="16" customFormat="1" x14ac:dyDescent="0.15">
      <c r="A22" s="14">
        <v>37652</v>
      </c>
      <c r="B22" s="15">
        <v>47880549</v>
      </c>
      <c r="C22" s="15">
        <v>21936</v>
      </c>
      <c r="E22" s="15">
        <v>151209</v>
      </c>
      <c r="G22" s="15">
        <v>81828</v>
      </c>
      <c r="H22" s="15">
        <v>190023</v>
      </c>
      <c r="J22" s="15">
        <v>54615</v>
      </c>
      <c r="M22" s="15">
        <v>473671</v>
      </c>
      <c r="O22" s="15">
        <v>6635882</v>
      </c>
      <c r="P22" s="15">
        <v>655725</v>
      </c>
      <c r="R22" s="15"/>
      <c r="T22" s="15">
        <v>11997791</v>
      </c>
      <c r="U22" s="17"/>
      <c r="V22" s="15">
        <v>156</v>
      </c>
      <c r="X22" s="15">
        <v>0</v>
      </c>
      <c r="Y22" s="15">
        <v>0</v>
      </c>
      <c r="AA22" s="15">
        <v>8002763</v>
      </c>
      <c r="AD22" s="15">
        <v>4619917</v>
      </c>
      <c r="AF22" s="2"/>
      <c r="AG22" s="15">
        <v>4910116</v>
      </c>
      <c r="AH22" s="2"/>
      <c r="AI22" s="18">
        <v>381108</v>
      </c>
      <c r="AJ22" s="18">
        <f t="shared" si="0"/>
        <v>86057289</v>
      </c>
    </row>
    <row r="23" spans="1:36" s="16" customFormat="1" x14ac:dyDescent="0.15">
      <c r="A23" s="14">
        <v>37680</v>
      </c>
      <c r="B23" s="15">
        <v>37769078</v>
      </c>
      <c r="C23" s="15">
        <v>17607</v>
      </c>
      <c r="E23" s="15">
        <v>129282</v>
      </c>
      <c r="G23" s="15">
        <v>63876</v>
      </c>
      <c r="H23" s="15">
        <v>209878</v>
      </c>
      <c r="J23" s="15">
        <v>44118</v>
      </c>
      <c r="M23" s="15">
        <v>401131</v>
      </c>
      <c r="O23" s="15">
        <v>5146460</v>
      </c>
      <c r="P23" s="15">
        <v>526286</v>
      </c>
      <c r="R23" s="15"/>
      <c r="T23" s="15">
        <v>9650862</v>
      </c>
      <c r="U23" s="17"/>
      <c r="V23" s="15">
        <v>132</v>
      </c>
      <c r="X23" s="15">
        <v>0</v>
      </c>
      <c r="Y23" s="15">
        <v>0</v>
      </c>
      <c r="AA23" s="15">
        <v>6590621</v>
      </c>
      <c r="AD23" s="15">
        <v>3635115</v>
      </c>
      <c r="AF23" s="2"/>
      <c r="AG23" s="15">
        <v>4460816</v>
      </c>
      <c r="AH23" s="2"/>
      <c r="AI23" s="18">
        <v>277536</v>
      </c>
      <c r="AJ23" s="18">
        <f t="shared" si="0"/>
        <v>68922798</v>
      </c>
    </row>
    <row r="24" spans="1:36" s="16" customFormat="1" x14ac:dyDescent="0.15">
      <c r="A24" s="14">
        <v>37711</v>
      </c>
      <c r="B24" s="15">
        <v>43588114</v>
      </c>
      <c r="C24" s="15">
        <v>18485</v>
      </c>
      <c r="E24" s="15">
        <v>156365</v>
      </c>
      <c r="G24" s="15">
        <v>66671</v>
      </c>
      <c r="H24" s="15">
        <v>262779</v>
      </c>
      <c r="J24" s="15">
        <v>47110</v>
      </c>
      <c r="M24" s="15">
        <v>468100</v>
      </c>
      <c r="O24" s="15">
        <v>5606757</v>
      </c>
      <c r="P24" s="15">
        <v>565422</v>
      </c>
      <c r="R24" s="15"/>
      <c r="T24" s="15">
        <v>11382556</v>
      </c>
      <c r="U24" s="17"/>
      <c r="V24" s="15">
        <v>72</v>
      </c>
      <c r="X24" s="15">
        <v>0</v>
      </c>
      <c r="Y24" s="15">
        <v>0</v>
      </c>
      <c r="AA24" s="15">
        <v>7508822</v>
      </c>
      <c r="AD24" s="15">
        <v>3956692</v>
      </c>
      <c r="AF24" s="2"/>
      <c r="AG24" s="15">
        <v>5263413</v>
      </c>
      <c r="AH24" s="2"/>
      <c r="AI24" s="18">
        <v>361644</v>
      </c>
      <c r="AJ24" s="18">
        <f t="shared" si="0"/>
        <v>79253002</v>
      </c>
    </row>
    <row r="25" spans="1:36" s="16" customFormat="1" x14ac:dyDescent="0.15">
      <c r="A25" s="14">
        <v>37741</v>
      </c>
      <c r="B25" s="15">
        <v>61131230</v>
      </c>
      <c r="C25" s="15">
        <v>26544</v>
      </c>
      <c r="E25" s="15">
        <v>229968</v>
      </c>
      <c r="G25" s="15">
        <v>94097</v>
      </c>
      <c r="H25" s="15">
        <v>435784</v>
      </c>
      <c r="J25" s="15">
        <v>66421</v>
      </c>
      <c r="M25" s="15">
        <v>664951</v>
      </c>
      <c r="O25" s="15">
        <v>8025435</v>
      </c>
      <c r="P25" s="15">
        <v>774294</v>
      </c>
      <c r="R25" s="15"/>
      <c r="T25" s="15">
        <v>14292456</v>
      </c>
      <c r="U25" s="17"/>
      <c r="V25" s="15">
        <v>180</v>
      </c>
      <c r="X25" s="15">
        <v>0</v>
      </c>
      <c r="Y25" s="15">
        <v>120</v>
      </c>
      <c r="AA25" s="15">
        <v>11952879</v>
      </c>
      <c r="AD25" s="15">
        <v>5957416</v>
      </c>
      <c r="AF25" s="2"/>
      <c r="AG25" s="15">
        <v>7611103</v>
      </c>
      <c r="AH25" s="2"/>
      <c r="AI25" s="18">
        <v>413232</v>
      </c>
      <c r="AJ25" s="18">
        <f t="shared" si="0"/>
        <v>111676110</v>
      </c>
    </row>
    <row r="26" spans="1:36" s="16" customFormat="1" x14ac:dyDescent="0.15">
      <c r="A26" s="14">
        <v>37772</v>
      </c>
      <c r="B26" s="15">
        <v>60414847</v>
      </c>
      <c r="C26" s="15">
        <v>25756</v>
      </c>
      <c r="E26" s="15">
        <v>241945</v>
      </c>
      <c r="G26" s="15">
        <v>91488</v>
      </c>
      <c r="H26" s="15">
        <v>447210</v>
      </c>
      <c r="J26" s="15">
        <v>60719</v>
      </c>
      <c r="M26" s="15">
        <v>630500</v>
      </c>
      <c r="O26" s="15">
        <v>7889912</v>
      </c>
      <c r="P26" s="15">
        <v>726589</v>
      </c>
      <c r="R26" s="15"/>
      <c r="T26" s="15">
        <v>14626866</v>
      </c>
      <c r="U26" s="17"/>
      <c r="V26" s="15">
        <v>204</v>
      </c>
      <c r="X26" s="15">
        <v>0</v>
      </c>
      <c r="Y26" s="15">
        <v>45</v>
      </c>
      <c r="AA26" s="15">
        <v>11656907</v>
      </c>
      <c r="AD26" s="15">
        <v>5532490</v>
      </c>
      <c r="AF26" s="2"/>
      <c r="AG26" s="15">
        <v>6795474</v>
      </c>
      <c r="AH26" s="15">
        <v>294</v>
      </c>
      <c r="AI26" s="18">
        <v>414696</v>
      </c>
      <c r="AJ26" s="18">
        <f t="shared" si="0"/>
        <v>109555942</v>
      </c>
    </row>
    <row r="27" spans="1:36" s="16" customFormat="1" x14ac:dyDescent="0.15">
      <c r="A27" s="14">
        <v>37802</v>
      </c>
      <c r="B27" s="15">
        <v>57887268</v>
      </c>
      <c r="C27" s="15">
        <v>20745</v>
      </c>
      <c r="E27" s="15">
        <v>195453</v>
      </c>
      <c r="G27" s="15">
        <v>75438</v>
      </c>
      <c r="H27" s="15">
        <v>491114</v>
      </c>
      <c r="J27" s="15">
        <v>51983</v>
      </c>
      <c r="M27" s="15">
        <v>553020</v>
      </c>
      <c r="O27" s="15">
        <v>7306236</v>
      </c>
      <c r="P27" s="15">
        <v>621658</v>
      </c>
      <c r="R27" s="15"/>
      <c r="T27" s="15">
        <v>13744578</v>
      </c>
      <c r="U27" s="17"/>
      <c r="V27" s="15">
        <v>144</v>
      </c>
      <c r="X27" s="15">
        <v>0</v>
      </c>
      <c r="Y27" s="15">
        <v>0</v>
      </c>
      <c r="AA27" s="15">
        <v>11434147</v>
      </c>
      <c r="AD27" s="15">
        <v>4686918</v>
      </c>
      <c r="AF27" s="2"/>
      <c r="AG27" s="15">
        <v>6155415</v>
      </c>
      <c r="AH27" s="15">
        <v>1760</v>
      </c>
      <c r="AI27" s="18">
        <v>419892</v>
      </c>
      <c r="AJ27" s="18">
        <f t="shared" si="0"/>
        <v>103645769</v>
      </c>
    </row>
    <row r="28" spans="1:36" s="16" customFormat="1" x14ac:dyDescent="0.15">
      <c r="A28" s="14">
        <v>37833</v>
      </c>
      <c r="B28" s="15">
        <v>74496214</v>
      </c>
      <c r="C28" s="15">
        <v>23847</v>
      </c>
      <c r="E28" s="15">
        <v>205376</v>
      </c>
      <c r="G28" s="15">
        <v>88898</v>
      </c>
      <c r="H28" s="15">
        <v>484427</v>
      </c>
      <c r="J28" s="15">
        <v>68628</v>
      </c>
      <c r="M28" s="15">
        <v>652252</v>
      </c>
      <c r="O28" s="15">
        <v>9554898</v>
      </c>
      <c r="P28" s="15">
        <v>744216</v>
      </c>
      <c r="R28" s="15"/>
      <c r="T28" s="15">
        <v>17071496</v>
      </c>
      <c r="U28" s="17"/>
      <c r="V28" s="15">
        <v>132</v>
      </c>
      <c r="X28" s="15">
        <v>0</v>
      </c>
      <c r="Y28" s="15">
        <v>30</v>
      </c>
      <c r="AA28" s="15">
        <v>15405543</v>
      </c>
      <c r="AD28" s="15">
        <v>5616423</v>
      </c>
      <c r="AF28" s="2"/>
      <c r="AG28" s="15">
        <v>6350056</v>
      </c>
      <c r="AH28" s="15">
        <v>6113</v>
      </c>
      <c r="AI28" s="18">
        <v>536460</v>
      </c>
      <c r="AJ28" s="18">
        <f t="shared" si="0"/>
        <v>131305009</v>
      </c>
    </row>
    <row r="29" spans="1:36" s="16" customFormat="1" x14ac:dyDescent="0.15">
      <c r="A29" s="14">
        <v>37864</v>
      </c>
      <c r="B29" s="15">
        <v>69646261</v>
      </c>
      <c r="C29" s="15">
        <v>19668</v>
      </c>
      <c r="E29" s="15">
        <v>181142</v>
      </c>
      <c r="G29" s="15">
        <v>85117</v>
      </c>
      <c r="H29" s="15">
        <v>326045</v>
      </c>
      <c r="J29" s="15">
        <v>58484</v>
      </c>
      <c r="M29" s="15">
        <v>578850</v>
      </c>
      <c r="O29" s="15">
        <v>9169539</v>
      </c>
      <c r="P29" s="15">
        <v>674267</v>
      </c>
      <c r="R29" s="15"/>
      <c r="T29" s="15">
        <v>15311692</v>
      </c>
      <c r="U29" s="17"/>
      <c r="V29" s="15">
        <v>120</v>
      </c>
      <c r="X29" s="15">
        <v>0</v>
      </c>
      <c r="Y29" s="15">
        <v>0</v>
      </c>
      <c r="AA29" s="15">
        <v>15775789</v>
      </c>
      <c r="AD29" s="15">
        <v>5083438</v>
      </c>
      <c r="AF29" s="2"/>
      <c r="AG29" s="15">
        <v>4829767</v>
      </c>
      <c r="AH29" s="15">
        <v>8358</v>
      </c>
      <c r="AI29" s="18">
        <v>472212</v>
      </c>
      <c r="AJ29" s="18">
        <f t="shared" si="0"/>
        <v>122220749</v>
      </c>
    </row>
    <row r="30" spans="1:36" s="16" customFormat="1" x14ac:dyDescent="0.15">
      <c r="A30" s="14">
        <v>37894</v>
      </c>
      <c r="B30" s="15">
        <v>59484817</v>
      </c>
      <c r="C30" s="15">
        <v>17809</v>
      </c>
      <c r="E30" s="15">
        <v>148736</v>
      </c>
      <c r="G30" s="15">
        <v>74676</v>
      </c>
      <c r="H30" s="15">
        <v>331644</v>
      </c>
      <c r="J30" s="15">
        <v>50367</v>
      </c>
      <c r="M30" s="15">
        <v>474145</v>
      </c>
      <c r="O30" s="15">
        <v>7460553</v>
      </c>
      <c r="P30" s="15">
        <v>591368</v>
      </c>
      <c r="R30" s="15"/>
      <c r="T30" s="15">
        <v>14222169</v>
      </c>
      <c r="U30" s="17"/>
      <c r="V30" s="15">
        <v>96</v>
      </c>
      <c r="X30" s="15">
        <v>0</v>
      </c>
      <c r="Y30" s="15">
        <v>0</v>
      </c>
      <c r="AA30" s="15">
        <v>12436114</v>
      </c>
      <c r="AD30" s="15">
        <v>4069213</v>
      </c>
      <c r="AF30" s="2"/>
      <c r="AG30" s="15">
        <v>4410828</v>
      </c>
      <c r="AH30" s="15">
        <v>10293</v>
      </c>
      <c r="AI30" s="18">
        <v>469236</v>
      </c>
      <c r="AJ30" s="18">
        <f t="shared" si="0"/>
        <v>104252064</v>
      </c>
    </row>
    <row r="31" spans="1:36" s="16" customFormat="1" x14ac:dyDescent="0.15">
      <c r="A31" s="14">
        <v>37925</v>
      </c>
      <c r="B31" s="15">
        <v>62746128</v>
      </c>
      <c r="C31" s="15">
        <v>21241</v>
      </c>
      <c r="E31" s="15">
        <v>168659</v>
      </c>
      <c r="G31" s="15">
        <v>101838</v>
      </c>
      <c r="H31" s="15">
        <v>558698</v>
      </c>
      <c r="J31" s="15">
        <v>61762</v>
      </c>
      <c r="M31" s="15">
        <v>607267</v>
      </c>
      <c r="O31" s="15">
        <v>8749199</v>
      </c>
      <c r="P31" s="15">
        <v>724144</v>
      </c>
      <c r="R31" s="15"/>
      <c r="T31" s="15">
        <v>14489884</v>
      </c>
      <c r="U31" s="17"/>
      <c r="V31" s="15">
        <v>132</v>
      </c>
      <c r="X31" s="15">
        <v>0</v>
      </c>
      <c r="Y31" s="15">
        <v>0</v>
      </c>
      <c r="AA31" s="15">
        <v>14540589</v>
      </c>
      <c r="AD31" s="15">
        <v>5032299</v>
      </c>
      <c r="AF31" s="2"/>
      <c r="AG31" s="15">
        <v>6687315</v>
      </c>
      <c r="AH31" s="15">
        <v>19847</v>
      </c>
      <c r="AI31" s="18">
        <v>434736</v>
      </c>
      <c r="AJ31" s="18">
        <f t="shared" si="0"/>
        <v>114943738</v>
      </c>
    </row>
    <row r="32" spans="1:36" s="16" customFormat="1" x14ac:dyDescent="0.15">
      <c r="A32" s="14">
        <v>37955</v>
      </c>
      <c r="B32" s="15">
        <v>38717807</v>
      </c>
      <c r="C32" s="15">
        <v>15024</v>
      </c>
      <c r="E32" s="15">
        <v>106145</v>
      </c>
      <c r="G32" s="15">
        <v>73556</v>
      </c>
      <c r="H32" s="15">
        <v>439787</v>
      </c>
      <c r="J32" s="15">
        <v>43262</v>
      </c>
      <c r="M32" s="15">
        <v>399764</v>
      </c>
      <c r="O32" s="15">
        <v>5308634</v>
      </c>
      <c r="P32" s="15">
        <v>490224</v>
      </c>
      <c r="R32" s="15"/>
      <c r="T32" s="15">
        <v>10400371</v>
      </c>
      <c r="U32" s="17"/>
      <c r="V32" s="15">
        <v>96</v>
      </c>
      <c r="X32" s="15">
        <v>0</v>
      </c>
      <c r="Y32" s="15">
        <v>0</v>
      </c>
      <c r="AA32" s="15">
        <v>8251319</v>
      </c>
      <c r="AD32" s="15">
        <v>3232019</v>
      </c>
      <c r="AF32" s="2"/>
      <c r="AG32" s="15">
        <v>4568886</v>
      </c>
      <c r="AH32" s="15">
        <v>17746</v>
      </c>
      <c r="AI32" s="18">
        <v>292332</v>
      </c>
      <c r="AJ32" s="18">
        <f t="shared" si="0"/>
        <v>72356972</v>
      </c>
    </row>
    <row r="33" spans="1:36" s="16" customFormat="1" x14ac:dyDescent="0.15">
      <c r="A33" s="14">
        <v>37986</v>
      </c>
      <c r="B33" s="15">
        <v>47068647</v>
      </c>
      <c r="C33" s="15">
        <v>17436</v>
      </c>
      <c r="E33" s="15">
        <v>123319</v>
      </c>
      <c r="G33" s="15">
        <v>79403</v>
      </c>
      <c r="H33" s="15">
        <v>500116</v>
      </c>
      <c r="J33" s="15">
        <v>54931</v>
      </c>
      <c r="M33" s="15">
        <v>504944</v>
      </c>
      <c r="O33" s="15">
        <v>6504649</v>
      </c>
      <c r="P33" s="15">
        <v>599616</v>
      </c>
      <c r="R33" s="15"/>
      <c r="T33" s="15">
        <v>12145817</v>
      </c>
      <c r="U33" s="17"/>
      <c r="V33" s="15">
        <v>108</v>
      </c>
      <c r="X33" s="15">
        <v>0</v>
      </c>
      <c r="Y33" s="15">
        <v>0</v>
      </c>
      <c r="AA33" s="15">
        <v>9664528</v>
      </c>
      <c r="AD33" s="15">
        <v>4128571</v>
      </c>
      <c r="AF33" s="2"/>
      <c r="AG33" s="15">
        <v>5735395</v>
      </c>
      <c r="AH33" s="15">
        <v>21830</v>
      </c>
      <c r="AI33" s="18">
        <v>381756</v>
      </c>
      <c r="AJ33" s="18">
        <f t="shared" si="0"/>
        <v>87531066</v>
      </c>
    </row>
    <row r="34" spans="1:36" s="16" customFormat="1" x14ac:dyDescent="0.15">
      <c r="A34" s="14">
        <v>38017</v>
      </c>
      <c r="B34" s="15">
        <v>47578650</v>
      </c>
      <c r="C34" s="15">
        <v>18981</v>
      </c>
      <c r="E34" s="15">
        <v>127761</v>
      </c>
      <c r="G34" s="15">
        <v>82523</v>
      </c>
      <c r="H34" s="15">
        <v>391298</v>
      </c>
      <c r="J34" s="15">
        <v>47806</v>
      </c>
      <c r="M34" s="15">
        <v>534720</v>
      </c>
      <c r="O34" s="15">
        <v>6565701</v>
      </c>
      <c r="P34" s="15">
        <v>603521</v>
      </c>
      <c r="R34" s="15"/>
      <c r="T34" s="15">
        <v>11887380</v>
      </c>
      <c r="U34" s="17"/>
      <c r="V34" s="15">
        <v>156</v>
      </c>
      <c r="X34" s="15">
        <v>0</v>
      </c>
      <c r="Y34" s="15">
        <v>0</v>
      </c>
      <c r="AA34" s="15">
        <v>9149923</v>
      </c>
      <c r="AD34" s="15">
        <v>4632173</v>
      </c>
      <c r="AF34" s="2"/>
      <c r="AG34" s="15">
        <v>5029976</v>
      </c>
      <c r="AH34" s="15">
        <v>25261</v>
      </c>
      <c r="AI34" s="18">
        <v>407760</v>
      </c>
      <c r="AJ34" s="18">
        <f t="shared" si="0"/>
        <v>87083590</v>
      </c>
    </row>
    <row r="35" spans="1:36" s="16" customFormat="1" x14ac:dyDescent="0.15">
      <c r="A35" s="14">
        <v>38046</v>
      </c>
      <c r="B35" s="15">
        <v>43257503</v>
      </c>
      <c r="C35" s="15">
        <v>16443</v>
      </c>
      <c r="E35" s="15">
        <v>104051</v>
      </c>
      <c r="G35" s="15">
        <v>68752</v>
      </c>
      <c r="H35" s="15">
        <v>409464</v>
      </c>
      <c r="J35" s="15">
        <v>43187</v>
      </c>
      <c r="M35" s="15">
        <v>529968</v>
      </c>
      <c r="O35" s="15">
        <v>5899089</v>
      </c>
      <c r="P35" s="15">
        <v>561880</v>
      </c>
      <c r="R35" s="15"/>
      <c r="T35" s="15">
        <v>11108794</v>
      </c>
      <c r="U35" s="17"/>
      <c r="V35" s="15">
        <v>60</v>
      </c>
      <c r="X35" s="15">
        <v>0</v>
      </c>
      <c r="Y35" s="15">
        <v>0</v>
      </c>
      <c r="AA35" s="15">
        <v>8899968</v>
      </c>
      <c r="AD35" s="15">
        <v>4229316</v>
      </c>
      <c r="AF35" s="2"/>
      <c r="AG35" s="15">
        <v>5518299</v>
      </c>
      <c r="AH35" s="15">
        <v>21780</v>
      </c>
      <c r="AI35" s="18">
        <v>374580</v>
      </c>
      <c r="AJ35" s="18">
        <f t="shared" si="0"/>
        <v>81043134</v>
      </c>
    </row>
    <row r="36" spans="1:36" s="16" customFormat="1" x14ac:dyDescent="0.15">
      <c r="A36" s="14">
        <v>38077</v>
      </c>
      <c r="B36" s="15">
        <v>56663029</v>
      </c>
      <c r="C36" s="15">
        <v>22782</v>
      </c>
      <c r="E36" s="15">
        <v>152608</v>
      </c>
      <c r="G36" s="15">
        <v>96348</v>
      </c>
      <c r="H36" s="15">
        <v>629403</v>
      </c>
      <c r="J36" s="15">
        <v>62720</v>
      </c>
      <c r="M36" s="15">
        <v>669964</v>
      </c>
      <c r="O36" s="15">
        <v>7565626</v>
      </c>
      <c r="P36" s="15">
        <v>689938</v>
      </c>
      <c r="R36" s="15"/>
      <c r="T36" s="15">
        <v>14834917</v>
      </c>
      <c r="U36" s="17"/>
      <c r="V36" s="15">
        <v>252</v>
      </c>
      <c r="X36" s="15">
        <v>0</v>
      </c>
      <c r="Y36" s="15">
        <v>0</v>
      </c>
      <c r="AA36" s="15">
        <v>12244280</v>
      </c>
      <c r="AD36" s="15">
        <v>5246923</v>
      </c>
      <c r="AF36" s="2"/>
      <c r="AG36" s="15">
        <v>7317275</v>
      </c>
      <c r="AH36" s="15">
        <v>30039</v>
      </c>
      <c r="AI36" s="18">
        <v>485724</v>
      </c>
      <c r="AJ36" s="18">
        <f t="shared" si="0"/>
        <v>106711828</v>
      </c>
    </row>
    <row r="37" spans="1:36" s="16" customFormat="1" x14ac:dyDescent="0.15">
      <c r="A37" s="14">
        <v>38107</v>
      </c>
      <c r="B37" s="15">
        <v>60725654</v>
      </c>
      <c r="C37" s="15">
        <v>22416</v>
      </c>
      <c r="E37" s="15">
        <v>174256</v>
      </c>
      <c r="G37" s="15">
        <v>94789</v>
      </c>
      <c r="H37" s="15">
        <v>623331</v>
      </c>
      <c r="J37" s="15">
        <v>65917</v>
      </c>
      <c r="M37" s="15">
        <v>712995</v>
      </c>
      <c r="O37" s="15">
        <v>8170340</v>
      </c>
      <c r="P37" s="15">
        <v>721038</v>
      </c>
      <c r="R37" s="15"/>
      <c r="T37" s="15">
        <v>14870783</v>
      </c>
      <c r="U37" s="17"/>
      <c r="V37" s="15">
        <v>144</v>
      </c>
      <c r="X37" s="15">
        <v>0</v>
      </c>
      <c r="Y37" s="15">
        <v>0</v>
      </c>
      <c r="AA37" s="15">
        <v>14027395</v>
      </c>
      <c r="AD37" s="15">
        <v>5646171</v>
      </c>
      <c r="AF37" s="2"/>
      <c r="AG37" s="15">
        <v>7403092</v>
      </c>
      <c r="AH37" s="15">
        <v>28942</v>
      </c>
      <c r="AI37" s="18">
        <v>503472</v>
      </c>
      <c r="AJ37" s="18">
        <f t="shared" si="0"/>
        <v>113790735</v>
      </c>
    </row>
    <row r="38" spans="1:36" s="16" customFormat="1" x14ac:dyDescent="0.15">
      <c r="A38" s="14">
        <v>38138</v>
      </c>
      <c r="B38" s="15">
        <v>55533842</v>
      </c>
      <c r="C38" s="15">
        <v>21665</v>
      </c>
      <c r="E38" s="15">
        <v>174166</v>
      </c>
      <c r="G38" s="15">
        <v>83875</v>
      </c>
      <c r="H38" s="15">
        <v>757862</v>
      </c>
      <c r="J38" s="15">
        <v>56200</v>
      </c>
      <c r="M38" s="15">
        <v>600657</v>
      </c>
      <c r="O38" s="15">
        <v>7243887</v>
      </c>
      <c r="P38" s="15">
        <v>624252</v>
      </c>
      <c r="R38" s="15"/>
      <c r="T38" s="15">
        <v>14386428</v>
      </c>
      <c r="U38" s="17"/>
      <c r="V38" s="15">
        <v>156</v>
      </c>
      <c r="X38" s="15">
        <v>0</v>
      </c>
      <c r="Y38" s="15">
        <v>0</v>
      </c>
      <c r="AA38" s="15">
        <v>12597574</v>
      </c>
      <c r="AD38" s="15">
        <v>4752014</v>
      </c>
      <c r="AF38" s="2"/>
      <c r="AG38" s="15">
        <v>6447751</v>
      </c>
      <c r="AH38" s="15">
        <v>24937</v>
      </c>
      <c r="AI38" s="18">
        <v>507672</v>
      </c>
      <c r="AJ38" s="18">
        <f t="shared" si="0"/>
        <v>103812938</v>
      </c>
    </row>
    <row r="39" spans="1:36" s="16" customFormat="1" x14ac:dyDescent="0.15">
      <c r="A39" s="14">
        <v>38168</v>
      </c>
      <c r="B39" s="15">
        <v>66274689</v>
      </c>
      <c r="C39" s="15">
        <v>24640</v>
      </c>
      <c r="E39" s="15">
        <v>197353</v>
      </c>
      <c r="G39" s="15">
        <v>96987</v>
      </c>
      <c r="H39" s="15">
        <v>832571</v>
      </c>
      <c r="J39" s="15">
        <v>66214</v>
      </c>
      <c r="M39" s="15">
        <v>718320</v>
      </c>
      <c r="O39" s="15">
        <v>8824980</v>
      </c>
      <c r="P39" s="15">
        <v>716016</v>
      </c>
      <c r="R39" s="15"/>
      <c r="T39" s="15">
        <v>16385172</v>
      </c>
      <c r="U39" s="17"/>
      <c r="V39" s="15">
        <v>180</v>
      </c>
      <c r="X39" s="15">
        <v>0</v>
      </c>
      <c r="Y39" s="15">
        <v>0</v>
      </c>
      <c r="AA39" s="15">
        <v>15914162</v>
      </c>
      <c r="AD39" s="15">
        <v>5450157</v>
      </c>
      <c r="AF39" s="2"/>
      <c r="AG39" s="15">
        <v>7566334</v>
      </c>
      <c r="AH39" s="15">
        <v>28627</v>
      </c>
      <c r="AI39" s="18">
        <v>599700</v>
      </c>
      <c r="AJ39" s="18">
        <f t="shared" si="0"/>
        <v>123696102</v>
      </c>
    </row>
    <row r="40" spans="1:36" s="16" customFormat="1" x14ac:dyDescent="0.15">
      <c r="A40" s="14">
        <v>38199</v>
      </c>
      <c r="B40" s="15">
        <v>71531286</v>
      </c>
      <c r="C40" s="15">
        <v>24273</v>
      </c>
      <c r="E40" s="15">
        <v>198462</v>
      </c>
      <c r="G40" s="15">
        <v>86313</v>
      </c>
      <c r="H40" s="15">
        <v>623790</v>
      </c>
      <c r="J40" s="15">
        <v>65140</v>
      </c>
      <c r="M40" s="15">
        <v>708619</v>
      </c>
      <c r="O40" s="15">
        <v>9434763</v>
      </c>
      <c r="P40" s="15">
        <v>706776</v>
      </c>
      <c r="R40" s="15"/>
      <c r="T40" s="15">
        <v>17161128</v>
      </c>
      <c r="U40" s="17"/>
      <c r="V40" s="15">
        <v>96</v>
      </c>
      <c r="X40" s="15">
        <v>0</v>
      </c>
      <c r="Y40" s="15">
        <v>0</v>
      </c>
      <c r="AA40" s="15">
        <v>17710317</v>
      </c>
      <c r="AD40" s="15">
        <v>5360616</v>
      </c>
      <c r="AF40" s="2"/>
      <c r="AG40" s="15">
        <v>6413117</v>
      </c>
      <c r="AH40" s="15">
        <v>25609</v>
      </c>
      <c r="AI40" s="18">
        <v>645912</v>
      </c>
      <c r="AJ40" s="18">
        <f t="shared" si="0"/>
        <v>130696217</v>
      </c>
    </row>
    <row r="41" spans="1:36" s="16" customFormat="1" x14ac:dyDescent="0.15">
      <c r="A41" s="14">
        <v>38230</v>
      </c>
      <c r="B41" s="15">
        <v>66596395</v>
      </c>
      <c r="C41" s="15">
        <v>20085</v>
      </c>
      <c r="E41" s="15">
        <v>181591</v>
      </c>
      <c r="G41" s="15">
        <v>75583</v>
      </c>
      <c r="H41" s="15">
        <v>451155</v>
      </c>
      <c r="J41" s="15">
        <v>55075</v>
      </c>
      <c r="M41" s="15">
        <v>586950</v>
      </c>
      <c r="O41" s="15">
        <v>8479816</v>
      </c>
      <c r="P41" s="15">
        <v>598068</v>
      </c>
      <c r="R41" s="15"/>
      <c r="T41" s="15">
        <v>15920804</v>
      </c>
      <c r="U41" s="17"/>
      <c r="V41" s="15">
        <v>180</v>
      </c>
      <c r="X41" s="15">
        <v>0</v>
      </c>
      <c r="Y41" s="15">
        <v>0</v>
      </c>
      <c r="AA41" s="15">
        <v>16486761</v>
      </c>
      <c r="AD41" s="15">
        <v>4556843</v>
      </c>
      <c r="AF41" s="2"/>
      <c r="AG41" s="15">
        <v>4504648</v>
      </c>
      <c r="AH41" s="15">
        <v>23887</v>
      </c>
      <c r="AI41" s="18">
        <v>637872</v>
      </c>
      <c r="AJ41" s="18">
        <f t="shared" si="0"/>
        <v>119175713</v>
      </c>
    </row>
    <row r="42" spans="1:36" s="16" customFormat="1" x14ac:dyDescent="0.15">
      <c r="A42" s="14">
        <v>38260</v>
      </c>
      <c r="B42" s="15">
        <v>62777747</v>
      </c>
      <c r="C42" s="15">
        <v>22500</v>
      </c>
      <c r="E42" s="15">
        <v>195438</v>
      </c>
      <c r="G42" s="15">
        <v>76420</v>
      </c>
      <c r="H42" s="15">
        <v>544265</v>
      </c>
      <c r="J42" s="15">
        <v>51139</v>
      </c>
      <c r="M42" s="15">
        <v>618118</v>
      </c>
      <c r="O42" s="15">
        <v>8741786</v>
      </c>
      <c r="P42" s="15">
        <v>672913</v>
      </c>
      <c r="R42" s="15"/>
      <c r="T42" s="15">
        <v>15421905</v>
      </c>
      <c r="U42" s="17"/>
      <c r="V42" s="15">
        <v>96</v>
      </c>
      <c r="X42" s="15">
        <v>0</v>
      </c>
      <c r="Y42" s="15">
        <v>0</v>
      </c>
      <c r="AA42" s="15">
        <v>16253454</v>
      </c>
      <c r="AD42" s="15">
        <v>4667233</v>
      </c>
      <c r="AF42" s="2"/>
      <c r="AG42" s="15">
        <v>5313198</v>
      </c>
      <c r="AH42" s="15">
        <v>24560</v>
      </c>
      <c r="AI42" s="18">
        <v>538704</v>
      </c>
      <c r="AJ42" s="18">
        <f t="shared" si="0"/>
        <v>115919476</v>
      </c>
    </row>
    <row r="43" spans="1:36" s="16" customFormat="1" x14ac:dyDescent="0.15">
      <c r="A43" s="14">
        <v>38291</v>
      </c>
      <c r="B43" s="15">
        <v>52600072</v>
      </c>
      <c r="C43" s="15">
        <v>18625</v>
      </c>
      <c r="E43" s="15">
        <v>186326</v>
      </c>
      <c r="G43" s="15">
        <v>72886</v>
      </c>
      <c r="H43" s="15">
        <v>555117</v>
      </c>
      <c r="J43" s="15">
        <v>54704</v>
      </c>
      <c r="M43" s="15">
        <v>553606</v>
      </c>
      <c r="O43" s="15">
        <v>7389461</v>
      </c>
      <c r="P43" s="15">
        <v>595749</v>
      </c>
      <c r="R43" s="15"/>
      <c r="T43" s="15">
        <v>13247759</v>
      </c>
      <c r="U43" s="17"/>
      <c r="V43" s="15">
        <v>180</v>
      </c>
      <c r="X43" s="15">
        <v>0</v>
      </c>
      <c r="Y43" s="15">
        <v>0</v>
      </c>
      <c r="AA43" s="15">
        <v>13850957</v>
      </c>
      <c r="AD43" s="15">
        <v>4062415</v>
      </c>
      <c r="AF43" s="2"/>
      <c r="AG43" s="15">
        <v>6087440</v>
      </c>
      <c r="AH43" s="15">
        <v>23452</v>
      </c>
      <c r="AI43" s="18">
        <v>444012</v>
      </c>
      <c r="AJ43" s="18">
        <f t="shared" si="0"/>
        <v>99742761</v>
      </c>
    </row>
    <row r="44" spans="1:36" s="16" customFormat="1" x14ac:dyDescent="0.15">
      <c r="A44" s="14">
        <v>38321</v>
      </c>
      <c r="B44" s="15">
        <v>50409784</v>
      </c>
      <c r="C44" s="15">
        <v>17585</v>
      </c>
      <c r="E44" s="15">
        <v>187933</v>
      </c>
      <c r="G44" s="15">
        <v>66868</v>
      </c>
      <c r="H44" s="15">
        <v>614435</v>
      </c>
      <c r="J44" s="15">
        <v>52874</v>
      </c>
      <c r="M44" s="15">
        <v>524322</v>
      </c>
      <c r="O44" s="15">
        <v>6503058</v>
      </c>
      <c r="P44" s="15">
        <v>551623</v>
      </c>
      <c r="R44" s="15"/>
      <c r="T44" s="15">
        <v>13644087</v>
      </c>
      <c r="U44" s="17"/>
      <c r="V44" s="15">
        <v>84</v>
      </c>
      <c r="X44" s="15">
        <v>0</v>
      </c>
      <c r="Y44" s="15">
        <v>0</v>
      </c>
      <c r="AA44" s="15">
        <v>11739708</v>
      </c>
      <c r="AD44" s="15">
        <v>3791604</v>
      </c>
      <c r="AF44" s="2"/>
      <c r="AG44" s="15">
        <v>5635033</v>
      </c>
      <c r="AH44" s="15">
        <v>20290</v>
      </c>
      <c r="AI44" s="18">
        <v>467940</v>
      </c>
      <c r="AJ44" s="18">
        <f t="shared" si="0"/>
        <v>94227228</v>
      </c>
    </row>
    <row r="45" spans="1:36" s="16" customFormat="1" x14ac:dyDescent="0.15">
      <c r="A45" s="14">
        <v>38352</v>
      </c>
      <c r="B45" s="15">
        <v>47651689</v>
      </c>
      <c r="C45" s="15">
        <v>19575</v>
      </c>
      <c r="E45" s="15">
        <v>204460</v>
      </c>
      <c r="G45" s="15">
        <v>72457</v>
      </c>
      <c r="H45" s="15">
        <v>691856</v>
      </c>
      <c r="J45" s="15">
        <v>61502</v>
      </c>
      <c r="M45" s="15">
        <v>560392</v>
      </c>
      <c r="O45" s="15">
        <v>6973814</v>
      </c>
      <c r="P45" s="15">
        <v>611417</v>
      </c>
      <c r="R45" s="15"/>
      <c r="T45" s="15">
        <v>12605035</v>
      </c>
      <c r="U45" s="17"/>
      <c r="V45" s="15">
        <v>96</v>
      </c>
      <c r="X45" s="15">
        <v>0</v>
      </c>
      <c r="Y45" s="15">
        <v>0</v>
      </c>
      <c r="AA45" s="15">
        <v>11939293</v>
      </c>
      <c r="AD45" s="15">
        <v>4103063</v>
      </c>
      <c r="AF45" s="2"/>
      <c r="AG45" s="15">
        <v>6284629</v>
      </c>
      <c r="AH45" s="15">
        <v>19786</v>
      </c>
      <c r="AI45" s="18">
        <v>370056</v>
      </c>
      <c r="AJ45" s="18">
        <f t="shared" si="0"/>
        <v>92169120</v>
      </c>
    </row>
    <row r="46" spans="1:36" s="16" customFormat="1" x14ac:dyDescent="0.15">
      <c r="A46" s="14">
        <v>38383</v>
      </c>
      <c r="B46" s="15">
        <v>42526557</v>
      </c>
      <c r="C46" s="15">
        <v>14765</v>
      </c>
      <c r="E46" s="15">
        <v>147644</v>
      </c>
      <c r="G46" s="15">
        <v>58584</v>
      </c>
      <c r="H46" s="15">
        <v>406530</v>
      </c>
      <c r="J46" s="15">
        <v>37051</v>
      </c>
      <c r="M46" s="15">
        <v>468850</v>
      </c>
      <c r="O46" s="15">
        <v>5814817</v>
      </c>
      <c r="P46" s="15">
        <v>522191</v>
      </c>
      <c r="R46" s="15"/>
      <c r="T46" s="15">
        <v>11410496</v>
      </c>
      <c r="U46" s="17"/>
      <c r="V46" s="15">
        <v>132</v>
      </c>
      <c r="X46" s="15">
        <v>0</v>
      </c>
      <c r="Y46" s="15">
        <v>0</v>
      </c>
      <c r="AA46" s="15">
        <v>8843756</v>
      </c>
      <c r="AD46" s="15">
        <v>3833386</v>
      </c>
      <c r="AF46" s="2"/>
      <c r="AG46" s="15">
        <v>4435444</v>
      </c>
      <c r="AH46" s="15">
        <v>16360</v>
      </c>
      <c r="AI46" s="18">
        <v>396144</v>
      </c>
      <c r="AJ46" s="18">
        <f t="shared" si="0"/>
        <v>78932707</v>
      </c>
    </row>
    <row r="47" spans="1:36" s="16" customFormat="1" x14ac:dyDescent="0.15">
      <c r="A47" s="14">
        <v>38411</v>
      </c>
      <c r="B47" s="15">
        <v>46067007</v>
      </c>
      <c r="C47" s="15">
        <v>15653</v>
      </c>
      <c r="E47" s="15">
        <v>188092</v>
      </c>
      <c r="G47" s="15">
        <v>66722</v>
      </c>
      <c r="H47" s="15">
        <v>451987</v>
      </c>
      <c r="J47" s="15">
        <v>52730</v>
      </c>
      <c r="M47" s="15">
        <v>551035</v>
      </c>
      <c r="O47" s="15">
        <v>6176853</v>
      </c>
      <c r="P47" s="15">
        <v>540210</v>
      </c>
      <c r="R47" s="15"/>
      <c r="T47" s="15">
        <v>12135583</v>
      </c>
      <c r="U47" s="17"/>
      <c r="V47" s="15">
        <v>36</v>
      </c>
      <c r="X47" s="15">
        <v>0</v>
      </c>
      <c r="Y47" s="15">
        <v>0</v>
      </c>
      <c r="AA47" s="15">
        <v>10762086</v>
      </c>
      <c r="AD47" s="15">
        <v>4194111</v>
      </c>
      <c r="AF47" s="2"/>
      <c r="AG47" s="15">
        <v>5802388</v>
      </c>
      <c r="AH47" s="15">
        <v>19548</v>
      </c>
      <c r="AI47" s="18">
        <v>392976</v>
      </c>
      <c r="AJ47" s="18">
        <f t="shared" si="0"/>
        <v>87417017</v>
      </c>
    </row>
    <row r="48" spans="1:36" s="16" customFormat="1" x14ac:dyDescent="0.15">
      <c r="A48" s="14">
        <v>38442</v>
      </c>
      <c r="B48" s="15">
        <v>55336079</v>
      </c>
      <c r="C48" s="15">
        <v>18984</v>
      </c>
      <c r="E48" s="15">
        <v>237521</v>
      </c>
      <c r="G48" s="15">
        <v>80838</v>
      </c>
      <c r="H48" s="15">
        <v>564334</v>
      </c>
      <c r="J48" s="15">
        <v>60057</v>
      </c>
      <c r="M48" s="15">
        <v>668608</v>
      </c>
      <c r="O48" s="15">
        <v>7479799</v>
      </c>
      <c r="P48" s="15">
        <v>672250</v>
      </c>
      <c r="R48" s="15"/>
      <c r="T48" s="15">
        <v>14712292</v>
      </c>
      <c r="U48" s="17"/>
      <c r="V48" s="15">
        <v>132</v>
      </c>
      <c r="X48" s="15">
        <v>0</v>
      </c>
      <c r="Y48" s="15">
        <v>0</v>
      </c>
      <c r="AA48" s="15">
        <v>13876812</v>
      </c>
      <c r="AD48" s="15">
        <v>4961187</v>
      </c>
      <c r="AF48" s="2"/>
      <c r="AG48" s="15">
        <v>7342283</v>
      </c>
      <c r="AH48" s="15">
        <v>23149</v>
      </c>
      <c r="AI48" s="18">
        <v>433896</v>
      </c>
      <c r="AJ48" s="18">
        <f t="shared" si="0"/>
        <v>106468221</v>
      </c>
    </row>
    <row r="49" spans="1:36" s="16" customFormat="1" x14ac:dyDescent="0.15">
      <c r="A49" s="14">
        <v>38472</v>
      </c>
      <c r="B49" s="15">
        <v>67345461</v>
      </c>
      <c r="C49" s="15">
        <v>21796</v>
      </c>
      <c r="E49" s="15">
        <v>276046</v>
      </c>
      <c r="G49" s="15">
        <v>94297</v>
      </c>
      <c r="H49" s="15">
        <v>584945</v>
      </c>
      <c r="J49" s="15">
        <v>66538</v>
      </c>
      <c r="M49" s="15">
        <v>808272</v>
      </c>
      <c r="O49" s="15">
        <v>9065050</v>
      </c>
      <c r="P49" s="15">
        <v>786862</v>
      </c>
      <c r="R49" s="15"/>
      <c r="T49" s="15">
        <v>16811767</v>
      </c>
      <c r="U49" s="17"/>
      <c r="V49" s="15">
        <v>120</v>
      </c>
      <c r="X49" s="15">
        <v>0</v>
      </c>
      <c r="Y49" s="15">
        <v>0</v>
      </c>
      <c r="AA49" s="15">
        <v>17667718</v>
      </c>
      <c r="AD49" s="15">
        <v>6033642</v>
      </c>
      <c r="AF49" s="2"/>
      <c r="AG49" s="15">
        <v>8320393</v>
      </c>
      <c r="AH49" s="15">
        <v>27561</v>
      </c>
      <c r="AI49" s="18">
        <v>525048</v>
      </c>
      <c r="AJ49" s="18">
        <f t="shared" si="0"/>
        <v>128435516</v>
      </c>
    </row>
    <row r="50" spans="1:36" s="16" customFormat="1" x14ac:dyDescent="0.15">
      <c r="A50" s="14">
        <v>38503</v>
      </c>
      <c r="B50" s="15">
        <v>59024028</v>
      </c>
      <c r="C50" s="15">
        <v>17279</v>
      </c>
      <c r="E50" s="15">
        <v>248723</v>
      </c>
      <c r="G50" s="15">
        <v>76434</v>
      </c>
      <c r="H50" s="15">
        <v>534652</v>
      </c>
      <c r="J50" s="15">
        <v>60855</v>
      </c>
      <c r="M50" s="15">
        <v>618064</v>
      </c>
      <c r="O50" s="15">
        <v>7374913</v>
      </c>
      <c r="P50" s="15">
        <v>626937</v>
      </c>
      <c r="R50" s="15"/>
      <c r="T50" s="15">
        <v>16055993</v>
      </c>
      <c r="U50" s="17"/>
      <c r="V50" s="15">
        <v>60</v>
      </c>
      <c r="X50" s="15">
        <v>0</v>
      </c>
      <c r="Y50" s="15">
        <v>0</v>
      </c>
      <c r="AA50" s="15">
        <v>15061604</v>
      </c>
      <c r="AD50" s="15">
        <v>4664065</v>
      </c>
      <c r="AF50" s="2"/>
      <c r="AG50" s="15">
        <v>6865078</v>
      </c>
      <c r="AH50" s="15">
        <v>19836</v>
      </c>
      <c r="AI50" s="18">
        <v>544128</v>
      </c>
      <c r="AJ50" s="18">
        <f t="shared" si="0"/>
        <v>111792649</v>
      </c>
    </row>
    <row r="51" spans="1:36" s="16" customFormat="1" x14ac:dyDescent="0.15">
      <c r="A51" s="14">
        <v>38533</v>
      </c>
      <c r="B51" s="15">
        <v>66672583</v>
      </c>
      <c r="C51" s="15">
        <v>21280</v>
      </c>
      <c r="E51" s="15">
        <v>279103</v>
      </c>
      <c r="G51" s="15">
        <v>87973</v>
      </c>
      <c r="H51" s="15">
        <v>606961</v>
      </c>
      <c r="J51" s="15">
        <v>69143</v>
      </c>
      <c r="M51" s="15">
        <v>738176</v>
      </c>
      <c r="O51" s="15">
        <v>9397296</v>
      </c>
      <c r="P51" s="15">
        <v>762688</v>
      </c>
      <c r="R51" s="15"/>
      <c r="T51" s="15">
        <v>16589656</v>
      </c>
      <c r="U51" s="17"/>
      <c r="V51" s="15">
        <v>72</v>
      </c>
      <c r="X51" s="15">
        <v>0</v>
      </c>
      <c r="Y51" s="15">
        <v>0</v>
      </c>
      <c r="AA51" s="15">
        <v>19919160</v>
      </c>
      <c r="AD51" s="15">
        <v>5512855</v>
      </c>
      <c r="AF51" s="2"/>
      <c r="AG51" s="15">
        <v>8147281</v>
      </c>
      <c r="AH51" s="15">
        <v>18936</v>
      </c>
      <c r="AI51" s="18">
        <v>559152</v>
      </c>
      <c r="AJ51" s="18">
        <f t="shared" si="0"/>
        <v>129382315</v>
      </c>
    </row>
    <row r="52" spans="1:36" s="16" customFormat="1" x14ac:dyDescent="0.15">
      <c r="A52" s="14">
        <v>38564</v>
      </c>
      <c r="B52" s="15">
        <v>67767929</v>
      </c>
      <c r="C52" s="15">
        <v>19421</v>
      </c>
      <c r="E52" s="15">
        <v>254054</v>
      </c>
      <c r="G52" s="15">
        <v>72163</v>
      </c>
      <c r="H52" s="15">
        <v>509159</v>
      </c>
      <c r="J52" s="15">
        <v>62229</v>
      </c>
      <c r="M52" s="15">
        <v>669342</v>
      </c>
      <c r="O52" s="15">
        <v>9109652</v>
      </c>
      <c r="P52" s="15">
        <v>683860</v>
      </c>
      <c r="R52" s="15"/>
      <c r="T52" s="15">
        <v>17236517</v>
      </c>
      <c r="U52" s="17"/>
      <c r="V52" s="15">
        <v>120</v>
      </c>
      <c r="X52" s="15">
        <v>0</v>
      </c>
      <c r="Y52" s="15">
        <v>0</v>
      </c>
      <c r="AA52" s="15">
        <v>20140445</v>
      </c>
      <c r="AD52" s="15">
        <v>4980011</v>
      </c>
      <c r="AF52" s="2"/>
      <c r="AG52" s="15">
        <v>6436890</v>
      </c>
      <c r="AH52" s="15">
        <v>12680</v>
      </c>
      <c r="AI52" s="18">
        <v>674172</v>
      </c>
      <c r="AJ52" s="18">
        <f t="shared" si="0"/>
        <v>128628644</v>
      </c>
    </row>
    <row r="53" spans="1:36" s="16" customFormat="1" x14ac:dyDescent="0.15">
      <c r="A53" s="14">
        <v>38595</v>
      </c>
      <c r="B53" s="15">
        <v>70405824</v>
      </c>
      <c r="C53" s="15">
        <v>19536</v>
      </c>
      <c r="E53" s="15">
        <v>242140</v>
      </c>
      <c r="G53" s="15">
        <v>79636</v>
      </c>
      <c r="H53" s="15">
        <v>396207</v>
      </c>
      <c r="J53" s="15">
        <v>52631</v>
      </c>
      <c r="M53" s="15">
        <v>659399</v>
      </c>
      <c r="O53" s="15">
        <v>9779208</v>
      </c>
      <c r="P53" s="15">
        <v>743976</v>
      </c>
      <c r="R53" s="15"/>
      <c r="T53" s="15">
        <v>17852664</v>
      </c>
      <c r="U53" s="17"/>
      <c r="V53" s="15">
        <v>72</v>
      </c>
      <c r="X53" s="15">
        <v>0</v>
      </c>
      <c r="Y53" s="15">
        <v>0</v>
      </c>
      <c r="AA53" s="15">
        <v>22309314</v>
      </c>
      <c r="AD53" s="15">
        <v>5022719</v>
      </c>
      <c r="AF53" s="2"/>
      <c r="AG53" s="15">
        <v>5298752</v>
      </c>
      <c r="AH53" s="15">
        <v>8549</v>
      </c>
      <c r="AI53" s="18">
        <v>701892</v>
      </c>
      <c r="AJ53" s="18">
        <f t="shared" si="0"/>
        <v>133572519</v>
      </c>
    </row>
    <row r="54" spans="1:36" s="16" customFormat="1" x14ac:dyDescent="0.15">
      <c r="A54" s="14">
        <v>38625</v>
      </c>
      <c r="B54" s="15">
        <v>61721180</v>
      </c>
      <c r="C54" s="15">
        <v>19590</v>
      </c>
      <c r="E54" s="15">
        <v>222422</v>
      </c>
      <c r="G54" s="15">
        <v>72149</v>
      </c>
      <c r="H54" s="15">
        <v>331474</v>
      </c>
      <c r="J54" s="15">
        <v>53675</v>
      </c>
      <c r="M54" s="15">
        <v>583397</v>
      </c>
      <c r="O54" s="15">
        <v>8768994</v>
      </c>
      <c r="P54" s="15">
        <v>692384</v>
      </c>
      <c r="R54" s="15"/>
      <c r="T54" s="15">
        <v>16229373</v>
      </c>
      <c r="U54" s="17"/>
      <c r="V54" s="15">
        <v>84</v>
      </c>
      <c r="X54" s="15">
        <v>0</v>
      </c>
      <c r="Y54" s="15">
        <v>0</v>
      </c>
      <c r="AA54" s="15">
        <v>19432674</v>
      </c>
      <c r="AD54" s="15">
        <v>4478948</v>
      </c>
      <c r="AF54" s="2"/>
      <c r="AG54" s="15">
        <v>5288038</v>
      </c>
      <c r="AH54" s="15">
        <v>4278</v>
      </c>
      <c r="AI54" s="18">
        <v>584688</v>
      </c>
      <c r="AJ54" s="18">
        <f t="shared" si="0"/>
        <v>118483348</v>
      </c>
    </row>
    <row r="55" spans="1:36" s="16" customFormat="1" x14ac:dyDescent="0.15">
      <c r="A55" s="14">
        <v>38656</v>
      </c>
      <c r="B55" s="15">
        <v>53604431</v>
      </c>
      <c r="C55" s="15">
        <v>16563</v>
      </c>
      <c r="E55" s="15">
        <v>211332</v>
      </c>
      <c r="G55" s="15">
        <v>65383</v>
      </c>
      <c r="H55" s="15">
        <v>440919</v>
      </c>
      <c r="J55" s="15">
        <v>49696</v>
      </c>
      <c r="M55" s="15">
        <v>531519</v>
      </c>
      <c r="O55" s="15">
        <v>7499038</v>
      </c>
      <c r="P55" s="15">
        <v>625402</v>
      </c>
      <c r="R55" s="15"/>
      <c r="T55" s="15">
        <v>14622606</v>
      </c>
      <c r="U55" s="17"/>
      <c r="V55" s="15">
        <v>120</v>
      </c>
      <c r="X55" s="15">
        <v>0</v>
      </c>
      <c r="Y55" s="15">
        <v>0</v>
      </c>
      <c r="AA55" s="15">
        <v>16261470</v>
      </c>
      <c r="AD55" s="15">
        <v>3980751</v>
      </c>
      <c r="AF55" s="2"/>
      <c r="AG55" s="15">
        <v>5949583</v>
      </c>
      <c r="AH55" s="15">
        <v>4457</v>
      </c>
      <c r="AI55" s="18">
        <v>534036</v>
      </c>
      <c r="AJ55" s="18">
        <f t="shared" si="0"/>
        <v>104397306</v>
      </c>
    </row>
    <row r="56" spans="1:36" s="16" customFormat="1" x14ac:dyDescent="0.15">
      <c r="A56" s="14">
        <v>38686</v>
      </c>
      <c r="B56" s="15">
        <v>54701847</v>
      </c>
      <c r="C56" s="15">
        <v>19368</v>
      </c>
      <c r="E56" s="15">
        <v>219874</v>
      </c>
      <c r="G56" s="15">
        <v>75241</v>
      </c>
      <c r="H56" s="15">
        <v>529452</v>
      </c>
      <c r="J56" s="15">
        <v>57813</v>
      </c>
      <c r="M56" s="15">
        <v>598450</v>
      </c>
      <c r="O56" s="15">
        <v>7969716</v>
      </c>
      <c r="P56" s="15">
        <v>704124</v>
      </c>
      <c r="R56" s="15"/>
      <c r="T56" s="15">
        <v>15376680</v>
      </c>
      <c r="U56" s="17"/>
      <c r="V56" s="15">
        <v>48</v>
      </c>
      <c r="X56" s="15">
        <v>0</v>
      </c>
      <c r="Y56" s="15">
        <v>0</v>
      </c>
      <c r="AA56" s="15">
        <v>17257089</v>
      </c>
      <c r="AD56" s="15">
        <v>4409918</v>
      </c>
      <c r="AF56" s="2"/>
      <c r="AG56" s="15">
        <v>6639284</v>
      </c>
      <c r="AH56" s="15">
        <v>4864</v>
      </c>
      <c r="AI56" s="18">
        <v>512040</v>
      </c>
      <c r="AJ56" s="18">
        <f t="shared" si="0"/>
        <v>109075808</v>
      </c>
    </row>
    <row r="57" spans="1:36" s="16" customFormat="1" x14ac:dyDescent="0.15">
      <c r="A57" s="14">
        <v>38717</v>
      </c>
      <c r="B57" s="15">
        <v>42151087</v>
      </c>
      <c r="C57" s="15">
        <v>16566</v>
      </c>
      <c r="E57" s="15">
        <v>178048</v>
      </c>
      <c r="G57" s="15">
        <v>60260</v>
      </c>
      <c r="H57" s="15">
        <v>395113</v>
      </c>
      <c r="J57" s="15">
        <v>48345</v>
      </c>
      <c r="M57" s="15">
        <v>463163</v>
      </c>
      <c r="O57" s="15">
        <v>6118996</v>
      </c>
      <c r="P57" s="15">
        <v>570408</v>
      </c>
      <c r="R57" s="15"/>
      <c r="T57" s="15">
        <v>12825126</v>
      </c>
      <c r="U57" s="17"/>
      <c r="V57" s="15">
        <v>128</v>
      </c>
      <c r="X57" s="15">
        <v>0</v>
      </c>
      <c r="Y57" s="15">
        <v>0</v>
      </c>
      <c r="AA57" s="15">
        <v>12127912</v>
      </c>
      <c r="AD57" s="15">
        <v>3398819</v>
      </c>
      <c r="AF57" s="2"/>
      <c r="AG57" s="15">
        <v>5318792</v>
      </c>
      <c r="AH57" s="15">
        <v>15159</v>
      </c>
      <c r="AI57" s="18">
        <v>412380</v>
      </c>
      <c r="AJ57" s="18">
        <f t="shared" si="0"/>
        <v>84100302</v>
      </c>
    </row>
    <row r="58" spans="1:36" s="16" customFormat="1" x14ac:dyDescent="0.15">
      <c r="A58" s="14">
        <v>38748</v>
      </c>
      <c r="B58" s="15">
        <v>53541844</v>
      </c>
      <c r="C58" s="15">
        <v>17918</v>
      </c>
      <c r="E58" s="15">
        <v>215778</v>
      </c>
      <c r="G58" s="15">
        <v>63519</v>
      </c>
      <c r="H58" s="15">
        <v>346019</v>
      </c>
      <c r="J58" s="15">
        <v>55960</v>
      </c>
      <c r="M58" s="15">
        <v>566015</v>
      </c>
      <c r="O58" s="15">
        <v>7625163</v>
      </c>
      <c r="P58" s="15">
        <v>640482</v>
      </c>
      <c r="R58" s="15"/>
      <c r="T58" s="15">
        <v>14793715</v>
      </c>
      <c r="U58" s="17"/>
      <c r="V58" s="15">
        <v>48</v>
      </c>
      <c r="X58" s="15">
        <v>0</v>
      </c>
      <c r="Y58" s="15">
        <v>0</v>
      </c>
      <c r="AA58" s="15">
        <v>14422366</v>
      </c>
      <c r="AD58" s="15">
        <v>4630137</v>
      </c>
      <c r="AF58" s="2"/>
      <c r="AG58" s="15">
        <v>5595649</v>
      </c>
      <c r="AH58" s="15">
        <v>4223</v>
      </c>
      <c r="AI58" s="18">
        <v>553644</v>
      </c>
      <c r="AJ58" s="18">
        <f t="shared" si="0"/>
        <v>103072480</v>
      </c>
    </row>
    <row r="59" spans="1:36" s="16" customFormat="1" x14ac:dyDescent="0.15">
      <c r="A59" s="14">
        <v>38776</v>
      </c>
      <c r="B59" s="15">
        <v>41516303</v>
      </c>
      <c r="C59" s="15">
        <v>14856</v>
      </c>
      <c r="E59" s="15">
        <v>231981</v>
      </c>
      <c r="G59" s="15">
        <v>57684</v>
      </c>
      <c r="H59" s="15">
        <v>317454</v>
      </c>
      <c r="J59" s="15">
        <v>43800</v>
      </c>
      <c r="M59" s="15">
        <v>468277</v>
      </c>
      <c r="O59" s="15">
        <v>5972767</v>
      </c>
      <c r="P59" s="15">
        <v>513006</v>
      </c>
      <c r="R59" s="15"/>
      <c r="T59" s="15">
        <v>12664893</v>
      </c>
      <c r="U59" s="17"/>
      <c r="V59" s="15">
        <v>48</v>
      </c>
      <c r="X59" s="15">
        <v>0</v>
      </c>
      <c r="Y59" s="15">
        <v>0</v>
      </c>
      <c r="AA59" s="15">
        <v>12129447</v>
      </c>
      <c r="AD59" s="15">
        <v>3596181</v>
      </c>
      <c r="AF59" s="2"/>
      <c r="AG59" s="15">
        <v>5085788</v>
      </c>
      <c r="AH59" s="15">
        <v>1872</v>
      </c>
      <c r="AI59" s="18">
        <v>386400</v>
      </c>
      <c r="AJ59" s="18">
        <f t="shared" si="0"/>
        <v>83000757</v>
      </c>
    </row>
    <row r="60" spans="1:36" s="16" customFormat="1" x14ac:dyDescent="0.15">
      <c r="A60" s="14">
        <v>38807</v>
      </c>
      <c r="B60" s="15">
        <v>50673839</v>
      </c>
      <c r="C60" s="15">
        <v>20544</v>
      </c>
      <c r="E60" s="15">
        <v>275664</v>
      </c>
      <c r="G60" s="15">
        <v>69924</v>
      </c>
      <c r="H60" s="15">
        <v>401969</v>
      </c>
      <c r="J60" s="15">
        <v>51098</v>
      </c>
      <c r="M60" s="15">
        <v>637171</v>
      </c>
      <c r="O60" s="15">
        <v>7658986</v>
      </c>
      <c r="P60" s="15">
        <v>662400</v>
      </c>
      <c r="R60" s="15"/>
      <c r="T60" s="15">
        <v>14752138</v>
      </c>
      <c r="U60" s="17"/>
      <c r="V60" s="15">
        <v>72</v>
      </c>
      <c r="X60" s="15">
        <v>0</v>
      </c>
      <c r="Y60" s="15">
        <v>0</v>
      </c>
      <c r="AA60" s="15">
        <v>16598032</v>
      </c>
      <c r="AD60" s="15">
        <v>4548444</v>
      </c>
      <c r="AF60" s="2"/>
      <c r="AG60" s="15">
        <v>7030843</v>
      </c>
      <c r="AH60" s="15">
        <v>1274</v>
      </c>
      <c r="AI60" s="18">
        <v>416064</v>
      </c>
      <c r="AJ60" s="18">
        <f t="shared" si="0"/>
        <v>103798462</v>
      </c>
    </row>
    <row r="61" spans="1:36" s="16" customFormat="1" x14ac:dyDescent="0.15">
      <c r="A61" s="14">
        <v>38837</v>
      </c>
      <c r="B61" s="15">
        <v>64634860</v>
      </c>
      <c r="C61" s="15">
        <v>21681</v>
      </c>
      <c r="E61" s="15">
        <v>342708</v>
      </c>
      <c r="G61" s="15">
        <v>79932</v>
      </c>
      <c r="H61" s="15">
        <v>417382</v>
      </c>
      <c r="J61" s="15">
        <v>59901</v>
      </c>
      <c r="M61" s="15">
        <v>753105</v>
      </c>
      <c r="O61" s="15">
        <v>8861930</v>
      </c>
      <c r="P61" s="15">
        <v>717149</v>
      </c>
      <c r="R61" s="15"/>
      <c r="T61" s="15">
        <v>17515438</v>
      </c>
      <c r="U61" s="17"/>
      <c r="V61" s="15"/>
      <c r="X61" s="15">
        <v>0</v>
      </c>
      <c r="Y61" s="15">
        <v>0</v>
      </c>
      <c r="AA61" s="15">
        <v>21050365</v>
      </c>
      <c r="AD61" s="15">
        <v>5604979</v>
      </c>
      <c r="AF61" s="2"/>
      <c r="AG61" s="15">
        <v>7736617</v>
      </c>
      <c r="AH61" s="15">
        <v>4154</v>
      </c>
      <c r="AI61" s="18">
        <v>554004</v>
      </c>
      <c r="AJ61" s="18">
        <f t="shared" si="0"/>
        <v>128354205</v>
      </c>
    </row>
    <row r="62" spans="1:36" s="16" customFormat="1" x14ac:dyDescent="0.15">
      <c r="A62" s="14">
        <v>38868</v>
      </c>
      <c r="B62" s="15">
        <v>69527060</v>
      </c>
      <c r="C62" s="15">
        <v>21757</v>
      </c>
      <c r="E62" s="15">
        <v>351124</v>
      </c>
      <c r="G62" s="15">
        <v>80522</v>
      </c>
      <c r="H62" s="15">
        <v>466602</v>
      </c>
      <c r="J62" s="15">
        <v>60092</v>
      </c>
      <c r="M62" s="15">
        <v>739847</v>
      </c>
      <c r="O62" s="15">
        <v>9180948</v>
      </c>
      <c r="P62" s="15">
        <v>700433</v>
      </c>
      <c r="R62" s="15"/>
      <c r="T62" s="15">
        <v>19607062</v>
      </c>
      <c r="U62" s="17"/>
      <c r="V62" s="15">
        <v>108</v>
      </c>
      <c r="X62" s="15">
        <v>0</v>
      </c>
      <c r="Y62" s="15">
        <v>0</v>
      </c>
      <c r="AA62" s="15">
        <v>22810059</v>
      </c>
      <c r="AD62" s="15">
        <v>5486315</v>
      </c>
      <c r="AF62" s="2"/>
      <c r="AG62" s="15">
        <v>7869150</v>
      </c>
      <c r="AH62" s="15">
        <v>2515</v>
      </c>
      <c r="AI62" s="18">
        <v>631896</v>
      </c>
      <c r="AJ62" s="18">
        <f t="shared" si="0"/>
        <v>137535490</v>
      </c>
    </row>
    <row r="63" spans="1:36" s="16" customFormat="1" x14ac:dyDescent="0.15">
      <c r="A63" s="14">
        <v>38898</v>
      </c>
      <c r="B63" s="15">
        <v>68102020</v>
      </c>
      <c r="C63" s="15">
        <v>21024</v>
      </c>
      <c r="E63" s="15">
        <v>334097</v>
      </c>
      <c r="G63" s="15">
        <v>74648</v>
      </c>
      <c r="H63" s="15">
        <v>427851</v>
      </c>
      <c r="J63" s="15">
        <v>59100</v>
      </c>
      <c r="M63" s="15">
        <v>671231</v>
      </c>
      <c r="O63" s="15">
        <v>9010811</v>
      </c>
      <c r="P63" s="15">
        <v>664885</v>
      </c>
      <c r="R63" s="15"/>
      <c r="T63" s="15">
        <v>19640179</v>
      </c>
      <c r="U63" s="17"/>
      <c r="V63" s="15">
        <v>121</v>
      </c>
      <c r="X63" s="15">
        <v>0</v>
      </c>
      <c r="Y63" s="15">
        <v>0</v>
      </c>
      <c r="AA63" s="15">
        <v>23330091</v>
      </c>
      <c r="AD63" s="15">
        <v>5006055</v>
      </c>
      <c r="AF63" s="2"/>
      <c r="AG63" s="15">
        <v>7283213</v>
      </c>
      <c r="AH63" s="15">
        <v>2065</v>
      </c>
      <c r="AI63" s="18">
        <v>658428</v>
      </c>
      <c r="AJ63" s="18">
        <f t="shared" si="0"/>
        <v>135285819</v>
      </c>
    </row>
    <row r="64" spans="1:36" s="16" customFormat="1" x14ac:dyDescent="0.15">
      <c r="A64" s="14">
        <v>38929</v>
      </c>
      <c r="B64" s="15">
        <v>73786000</v>
      </c>
      <c r="C64" s="15">
        <v>22224</v>
      </c>
      <c r="E64" s="15">
        <v>347245</v>
      </c>
      <c r="G64" s="15">
        <v>71597</v>
      </c>
      <c r="H64" s="15">
        <v>499997</v>
      </c>
      <c r="J64" s="15">
        <v>55311</v>
      </c>
      <c r="M64" s="15">
        <v>739559</v>
      </c>
      <c r="O64" s="15">
        <v>10442541</v>
      </c>
      <c r="P64" s="15">
        <v>694796</v>
      </c>
      <c r="R64" s="15"/>
      <c r="T64" s="15">
        <v>19839331</v>
      </c>
      <c r="U64" s="17"/>
      <c r="V64" s="15">
        <v>72</v>
      </c>
      <c r="X64" s="15">
        <v>0</v>
      </c>
      <c r="Y64" s="15">
        <v>0</v>
      </c>
      <c r="AA64" s="15">
        <v>29141039</v>
      </c>
      <c r="AD64" s="15">
        <v>5330350</v>
      </c>
      <c r="AF64" s="2"/>
      <c r="AG64" s="15">
        <v>6772911</v>
      </c>
      <c r="AH64" s="15">
        <v>2629</v>
      </c>
      <c r="AI64" s="18">
        <v>624804</v>
      </c>
      <c r="AJ64" s="18">
        <f t="shared" si="0"/>
        <v>148370406</v>
      </c>
    </row>
    <row r="65" spans="1:36" s="16" customFormat="1" x14ac:dyDescent="0.15">
      <c r="A65" s="14">
        <v>38960</v>
      </c>
      <c r="B65" s="15">
        <v>74678755</v>
      </c>
      <c r="C65" s="15">
        <v>21408</v>
      </c>
      <c r="E65" s="15">
        <v>304821</v>
      </c>
      <c r="G65" s="15">
        <v>67740</v>
      </c>
      <c r="H65" s="15">
        <v>333658</v>
      </c>
      <c r="J65" s="15">
        <v>49774</v>
      </c>
      <c r="M65" s="15">
        <v>653616</v>
      </c>
      <c r="O65" s="15">
        <v>9709785</v>
      </c>
      <c r="P65" s="15">
        <v>647865</v>
      </c>
      <c r="R65" s="15"/>
      <c r="T65" s="15">
        <v>20639444</v>
      </c>
      <c r="U65" s="17"/>
      <c r="V65" s="15">
        <v>36</v>
      </c>
      <c r="X65" s="15">
        <v>0</v>
      </c>
      <c r="Y65" s="15">
        <v>0</v>
      </c>
      <c r="AA65" s="15">
        <v>27804324</v>
      </c>
      <c r="AD65" s="15">
        <v>4792939</v>
      </c>
      <c r="AF65" s="2"/>
      <c r="AG65" s="15">
        <v>4931878</v>
      </c>
      <c r="AH65" s="15">
        <v>6768</v>
      </c>
      <c r="AI65" s="18">
        <v>650544</v>
      </c>
      <c r="AJ65" s="18">
        <f t="shared" si="0"/>
        <v>145293355</v>
      </c>
    </row>
    <row r="66" spans="1:36" s="16" customFormat="1" x14ac:dyDescent="0.15">
      <c r="A66" s="14">
        <v>38990</v>
      </c>
      <c r="B66" s="15">
        <v>64798394</v>
      </c>
      <c r="C66" s="15">
        <v>20016</v>
      </c>
      <c r="E66" s="15">
        <v>281450</v>
      </c>
      <c r="G66" s="15">
        <v>66060</v>
      </c>
      <c r="H66" s="15">
        <v>387335</v>
      </c>
      <c r="J66" s="15">
        <v>49174</v>
      </c>
      <c r="M66" s="15">
        <v>638163</v>
      </c>
      <c r="O66" s="15">
        <v>9262084</v>
      </c>
      <c r="P66" s="15">
        <v>636876</v>
      </c>
      <c r="R66" s="15"/>
      <c r="T66" s="15">
        <v>17836064</v>
      </c>
      <c r="U66" s="17"/>
      <c r="V66" s="15">
        <v>12</v>
      </c>
      <c r="X66" s="15">
        <v>0</v>
      </c>
      <c r="Y66" s="15">
        <v>0</v>
      </c>
      <c r="AA66" s="15">
        <v>25703673</v>
      </c>
      <c r="AD66" s="15">
        <v>4458447</v>
      </c>
      <c r="AF66" s="2"/>
      <c r="AG66" s="15">
        <v>5181151</v>
      </c>
      <c r="AH66" s="15">
        <v>3098</v>
      </c>
      <c r="AI66" s="18">
        <v>527880</v>
      </c>
      <c r="AJ66" s="18">
        <f t="shared" si="0"/>
        <v>129849877</v>
      </c>
    </row>
    <row r="67" spans="1:36" s="16" customFormat="1" x14ac:dyDescent="0.15">
      <c r="A67" s="14">
        <v>39021</v>
      </c>
      <c r="B67" s="15">
        <v>57009968</v>
      </c>
      <c r="C67" s="15">
        <v>18516</v>
      </c>
      <c r="E67" s="15">
        <v>237429</v>
      </c>
      <c r="G67" s="15">
        <v>65988</v>
      </c>
      <c r="H67" s="15">
        <v>424345</v>
      </c>
      <c r="J67" s="15">
        <v>48880</v>
      </c>
      <c r="M67" s="15">
        <v>572457</v>
      </c>
      <c r="O67" s="15">
        <v>7847596</v>
      </c>
      <c r="P67" s="15">
        <v>574512</v>
      </c>
      <c r="R67" s="15"/>
      <c r="T67" s="15">
        <v>17333083</v>
      </c>
      <c r="U67" s="17"/>
      <c r="V67" s="15">
        <v>36</v>
      </c>
      <c r="X67" s="15">
        <v>0</v>
      </c>
      <c r="Y67" s="15">
        <v>0</v>
      </c>
      <c r="AA67" s="15">
        <v>20764004</v>
      </c>
      <c r="AD67" s="15">
        <v>3815644</v>
      </c>
      <c r="AF67" s="2"/>
      <c r="AG67" s="15">
        <v>5500858</v>
      </c>
      <c r="AH67" s="15">
        <v>4253</v>
      </c>
      <c r="AI67" s="18">
        <v>475680</v>
      </c>
      <c r="AJ67" s="18">
        <f t="shared" si="0"/>
        <v>114693249</v>
      </c>
    </row>
    <row r="68" spans="1:36" s="16" customFormat="1" x14ac:dyDescent="0.15">
      <c r="A68" s="14">
        <v>39051</v>
      </c>
      <c r="B68" s="15">
        <v>47768686</v>
      </c>
      <c r="C68" s="15">
        <v>26448</v>
      </c>
      <c r="E68" s="15">
        <v>249048</v>
      </c>
      <c r="G68" s="15">
        <v>63888</v>
      </c>
      <c r="H68" s="15">
        <v>524535</v>
      </c>
      <c r="J68" s="15">
        <v>51780</v>
      </c>
      <c r="M68" s="15">
        <v>554045</v>
      </c>
      <c r="O68" s="15">
        <v>7186782</v>
      </c>
      <c r="P68" s="15">
        <v>571311</v>
      </c>
      <c r="R68" s="15"/>
      <c r="T68" s="15">
        <v>15102836</v>
      </c>
      <c r="U68" s="17"/>
      <c r="V68" s="15">
        <v>12</v>
      </c>
      <c r="X68" s="15">
        <v>0</v>
      </c>
      <c r="Y68" s="15">
        <v>0</v>
      </c>
      <c r="AA68" s="15">
        <v>18135819</v>
      </c>
      <c r="AD68" s="15">
        <v>3645351</v>
      </c>
      <c r="AF68" s="2"/>
      <c r="AG68" s="15">
        <v>5636185</v>
      </c>
      <c r="AH68" s="15">
        <v>568</v>
      </c>
      <c r="AI68" s="18">
        <v>374592</v>
      </c>
      <c r="AJ68" s="18">
        <f t="shared" si="0"/>
        <v>99891886</v>
      </c>
    </row>
    <row r="69" spans="1:36" s="16" customFormat="1" x14ac:dyDescent="0.15">
      <c r="A69" s="14">
        <v>39082</v>
      </c>
      <c r="B69" s="15">
        <v>43843716</v>
      </c>
      <c r="C69" s="15">
        <v>18144</v>
      </c>
      <c r="E69" s="15">
        <v>222605</v>
      </c>
      <c r="G69" s="15">
        <v>60768</v>
      </c>
      <c r="H69" s="15">
        <v>548847</v>
      </c>
      <c r="J69" s="15">
        <v>42550</v>
      </c>
      <c r="M69" s="15">
        <v>542438</v>
      </c>
      <c r="O69" s="15">
        <v>6807935</v>
      </c>
      <c r="P69" s="15">
        <v>541431</v>
      </c>
      <c r="R69" s="15"/>
      <c r="T69" s="15">
        <v>14305764</v>
      </c>
      <c r="U69" s="17"/>
      <c r="V69" s="15">
        <v>1</v>
      </c>
      <c r="X69" s="15">
        <v>0</v>
      </c>
      <c r="Y69" s="15">
        <v>0</v>
      </c>
      <c r="AA69" s="15">
        <v>15498629</v>
      </c>
      <c r="AD69" s="15">
        <v>3445643</v>
      </c>
      <c r="AF69" s="2"/>
      <c r="AG69" s="15">
        <v>5195114</v>
      </c>
      <c r="AH69" s="15">
        <v>2414</v>
      </c>
      <c r="AI69" s="18">
        <v>327024</v>
      </c>
      <c r="AJ69" s="18">
        <f t="shared" si="0"/>
        <v>91403023</v>
      </c>
    </row>
    <row r="70" spans="1:36" s="16" customFormat="1" x14ac:dyDescent="0.15">
      <c r="A70" s="14">
        <v>39113</v>
      </c>
      <c r="B70" s="15">
        <v>57739097</v>
      </c>
      <c r="C70" s="15">
        <v>23292</v>
      </c>
      <c r="E70" s="15">
        <v>300694</v>
      </c>
      <c r="G70" s="15">
        <v>63756</v>
      </c>
      <c r="H70" s="15">
        <v>544938</v>
      </c>
      <c r="J70" s="15">
        <v>63911</v>
      </c>
      <c r="M70" s="15">
        <v>706458</v>
      </c>
      <c r="O70" s="15">
        <v>8731809</v>
      </c>
      <c r="P70" s="15">
        <v>685112</v>
      </c>
      <c r="R70" s="15"/>
      <c r="T70" s="15">
        <v>17283316</v>
      </c>
      <c r="U70" s="17"/>
      <c r="V70" s="15">
        <v>24</v>
      </c>
      <c r="X70" s="15">
        <v>0</v>
      </c>
      <c r="Y70" s="15">
        <v>0</v>
      </c>
      <c r="AA70" s="15">
        <v>19144151</v>
      </c>
      <c r="AD70" s="15">
        <v>4912817</v>
      </c>
      <c r="AF70" s="2"/>
      <c r="AG70" s="15">
        <v>5813007</v>
      </c>
      <c r="AH70" s="15">
        <v>2895</v>
      </c>
      <c r="AI70" s="18">
        <v>483012</v>
      </c>
      <c r="AJ70" s="18">
        <f t="shared" si="0"/>
        <v>116498289</v>
      </c>
    </row>
    <row r="71" spans="1:36" s="16" customFormat="1" x14ac:dyDescent="0.15">
      <c r="A71" s="14">
        <v>39141</v>
      </c>
      <c r="B71" s="15">
        <v>41861442</v>
      </c>
      <c r="C71" s="15">
        <v>18585</v>
      </c>
      <c r="E71" s="15">
        <v>208384</v>
      </c>
      <c r="G71" s="15">
        <v>55308</v>
      </c>
      <c r="H71" s="15">
        <v>493106</v>
      </c>
      <c r="J71" s="15">
        <v>41676</v>
      </c>
      <c r="M71" s="15">
        <v>534969</v>
      </c>
      <c r="O71" s="15">
        <v>6174525</v>
      </c>
      <c r="P71" s="15">
        <v>507117</v>
      </c>
      <c r="R71" s="15"/>
      <c r="T71" s="15">
        <v>13560213</v>
      </c>
      <c r="U71" s="17"/>
      <c r="V71" s="15"/>
      <c r="X71" s="15">
        <v>0</v>
      </c>
      <c r="Y71" s="15">
        <v>0</v>
      </c>
      <c r="AA71" s="15">
        <v>14505119</v>
      </c>
      <c r="AD71" s="15">
        <v>3500836</v>
      </c>
      <c r="AF71" s="2"/>
      <c r="AG71" s="15">
        <v>4988404</v>
      </c>
      <c r="AH71" s="15">
        <v>3305</v>
      </c>
      <c r="AI71" s="18">
        <v>314808</v>
      </c>
      <c r="AJ71" s="18">
        <f t="shared" si="0"/>
        <v>86767797</v>
      </c>
    </row>
    <row r="72" spans="1:36" s="16" customFormat="1" x14ac:dyDescent="0.15">
      <c r="A72" s="14">
        <v>39172</v>
      </c>
      <c r="B72" s="15">
        <v>60088367</v>
      </c>
      <c r="C72" s="15">
        <v>25032</v>
      </c>
      <c r="E72" s="15">
        <v>304279</v>
      </c>
      <c r="G72" s="15">
        <v>71508</v>
      </c>
      <c r="H72" s="15">
        <v>707561</v>
      </c>
      <c r="J72" s="15">
        <v>53292</v>
      </c>
      <c r="M72" s="15">
        <v>767430</v>
      </c>
      <c r="O72" s="15">
        <v>8654654</v>
      </c>
      <c r="P72" s="15">
        <v>686638</v>
      </c>
      <c r="R72" s="15"/>
      <c r="T72" s="15">
        <v>17949890</v>
      </c>
      <c r="U72" s="17"/>
      <c r="V72" s="15">
        <v>12</v>
      </c>
      <c r="X72" s="15">
        <v>0</v>
      </c>
      <c r="Y72" s="15">
        <v>0</v>
      </c>
      <c r="AA72" s="15">
        <v>22113867</v>
      </c>
      <c r="AD72" s="15">
        <v>5041554</v>
      </c>
      <c r="AF72" s="2"/>
      <c r="AG72" s="15">
        <v>7229998</v>
      </c>
      <c r="AH72" s="15">
        <v>5148</v>
      </c>
      <c r="AI72" s="18">
        <v>436452</v>
      </c>
      <c r="AJ72" s="18">
        <f t="shared" si="0"/>
        <v>124135682</v>
      </c>
    </row>
    <row r="73" spans="1:36" s="16" customFormat="1" x14ac:dyDescent="0.15">
      <c r="A73" s="14">
        <v>39202</v>
      </c>
      <c r="B73" s="15">
        <v>62366590</v>
      </c>
      <c r="C73" s="15">
        <v>23844</v>
      </c>
      <c r="E73" s="15">
        <v>283821</v>
      </c>
      <c r="G73" s="15">
        <v>70236</v>
      </c>
      <c r="H73" s="15">
        <v>608607</v>
      </c>
      <c r="J73" s="15">
        <v>48566</v>
      </c>
      <c r="M73" s="15">
        <v>761591</v>
      </c>
      <c r="O73" s="15">
        <v>8783958</v>
      </c>
      <c r="P73" s="15">
        <v>679280</v>
      </c>
      <c r="R73" s="15"/>
      <c r="T73" s="15">
        <v>18143706</v>
      </c>
      <c r="U73" s="17"/>
      <c r="V73" s="15"/>
      <c r="X73" s="15">
        <v>0</v>
      </c>
      <c r="Y73" s="15">
        <v>0</v>
      </c>
      <c r="AA73" s="15">
        <v>23332835</v>
      </c>
      <c r="AD73" s="15">
        <v>5068175</v>
      </c>
      <c r="AF73" s="2"/>
      <c r="AG73" s="15">
        <v>6877851</v>
      </c>
      <c r="AH73" s="15">
        <v>7080</v>
      </c>
      <c r="AI73" s="18">
        <v>523356</v>
      </c>
      <c r="AJ73" s="18">
        <f t="shared" si="0"/>
        <v>127579496</v>
      </c>
    </row>
    <row r="74" spans="1:36" s="16" customFormat="1" x14ac:dyDescent="0.15">
      <c r="A74" s="14">
        <v>39233</v>
      </c>
      <c r="B74" s="15">
        <v>77048454</v>
      </c>
      <c r="C74" s="15">
        <v>25836</v>
      </c>
      <c r="E74" s="15">
        <v>394932</v>
      </c>
      <c r="G74" s="15">
        <v>83304</v>
      </c>
      <c r="H74" s="15">
        <v>916465</v>
      </c>
      <c r="J74" s="15">
        <v>68052</v>
      </c>
      <c r="M74" s="15">
        <v>891569</v>
      </c>
      <c r="O74" s="15">
        <v>10473551</v>
      </c>
      <c r="P74" s="15">
        <v>778601</v>
      </c>
      <c r="R74" s="15"/>
      <c r="T74" s="15">
        <v>21620217</v>
      </c>
      <c r="U74" s="17"/>
      <c r="V74" s="15">
        <v>12</v>
      </c>
      <c r="X74" s="15">
        <v>0</v>
      </c>
      <c r="Y74" s="15">
        <v>0</v>
      </c>
      <c r="AA74" s="15">
        <v>29259357</v>
      </c>
      <c r="AD74" s="15">
        <v>5966377</v>
      </c>
      <c r="AF74" s="2"/>
      <c r="AG74" s="15">
        <v>8387517</v>
      </c>
      <c r="AH74" s="15">
        <v>6684</v>
      </c>
      <c r="AI74" s="18">
        <v>510672</v>
      </c>
      <c r="AJ74" s="18">
        <f t="shared" ref="AJ74:AJ137" si="1">SUM(B74:C74,E74,G74:H74,J74,M74,O74,P74,R74,T74,V74,X74:Y74,AA74,AD74,AF74:AI74)</f>
        <v>156431600</v>
      </c>
    </row>
    <row r="75" spans="1:36" s="16" customFormat="1" x14ac:dyDescent="0.15">
      <c r="A75" s="14">
        <v>39263</v>
      </c>
      <c r="B75" s="15">
        <v>69054413</v>
      </c>
      <c r="C75" s="15">
        <v>22158</v>
      </c>
      <c r="E75" s="15">
        <v>325110</v>
      </c>
      <c r="G75" s="15">
        <v>62376</v>
      </c>
      <c r="H75" s="15">
        <v>748071</v>
      </c>
      <c r="J75" s="15">
        <v>46247</v>
      </c>
      <c r="M75" s="15">
        <v>720077</v>
      </c>
      <c r="O75" s="15">
        <v>9043467</v>
      </c>
      <c r="P75" s="15">
        <v>635575</v>
      </c>
      <c r="R75" s="15"/>
      <c r="T75" s="15">
        <v>19919936</v>
      </c>
      <c r="U75" s="17"/>
      <c r="V75" s="15"/>
      <c r="X75" s="15">
        <v>0</v>
      </c>
      <c r="Y75" s="15">
        <v>0</v>
      </c>
      <c r="AA75" s="15">
        <v>26785934</v>
      </c>
      <c r="AD75" s="15">
        <v>4753235</v>
      </c>
      <c r="AF75" s="2"/>
      <c r="AG75" s="15">
        <v>6867846</v>
      </c>
      <c r="AH75" s="15">
        <v>2693</v>
      </c>
      <c r="AI75" s="18">
        <v>553092</v>
      </c>
      <c r="AJ75" s="18">
        <f t="shared" si="1"/>
        <v>139540230</v>
      </c>
    </row>
    <row r="76" spans="1:36" s="16" customFormat="1" x14ac:dyDescent="0.15">
      <c r="A76" s="14">
        <v>39294</v>
      </c>
      <c r="B76" s="15">
        <v>80002227</v>
      </c>
      <c r="C76" s="15">
        <v>26917</v>
      </c>
      <c r="E76" s="15">
        <v>383937</v>
      </c>
      <c r="G76" s="15">
        <v>72834</v>
      </c>
      <c r="H76" s="15">
        <v>783256</v>
      </c>
      <c r="J76" s="15">
        <v>50280</v>
      </c>
      <c r="M76" s="15">
        <v>825229</v>
      </c>
      <c r="O76" s="15">
        <v>11293177</v>
      </c>
      <c r="P76" s="15">
        <v>738571</v>
      </c>
      <c r="R76" s="15"/>
      <c r="T76" s="15">
        <v>22166439</v>
      </c>
      <c r="U76" s="17"/>
      <c r="V76" s="15"/>
      <c r="X76" s="15">
        <v>0</v>
      </c>
      <c r="Y76" s="15">
        <v>0</v>
      </c>
      <c r="AA76" s="15">
        <v>35077053</v>
      </c>
      <c r="AD76" s="15">
        <v>5478701</v>
      </c>
      <c r="AF76" s="2"/>
      <c r="AG76" s="15">
        <v>6964161</v>
      </c>
      <c r="AH76" s="15">
        <v>8872</v>
      </c>
      <c r="AI76" s="18">
        <v>619152</v>
      </c>
      <c r="AJ76" s="18">
        <f t="shared" si="1"/>
        <v>164490806</v>
      </c>
    </row>
    <row r="77" spans="1:36" s="16" customFormat="1" x14ac:dyDescent="0.15">
      <c r="A77" s="14">
        <v>39325</v>
      </c>
      <c r="B77" s="15">
        <v>76664191</v>
      </c>
      <c r="C77" s="15">
        <v>25007</v>
      </c>
      <c r="E77" s="15">
        <v>356587</v>
      </c>
      <c r="G77" s="15">
        <v>60999</v>
      </c>
      <c r="H77" s="15">
        <v>578171</v>
      </c>
      <c r="J77" s="15">
        <v>46951</v>
      </c>
      <c r="M77" s="15">
        <v>699658</v>
      </c>
      <c r="O77" s="15">
        <v>10343370</v>
      </c>
      <c r="P77" s="15">
        <v>660446</v>
      </c>
      <c r="R77" s="15"/>
      <c r="T77" s="15">
        <v>21417322</v>
      </c>
      <c r="U77" s="17"/>
      <c r="V77" s="15">
        <v>24</v>
      </c>
      <c r="X77" s="15">
        <v>0</v>
      </c>
      <c r="Y77" s="15">
        <v>0</v>
      </c>
      <c r="AA77" s="15">
        <v>33242017</v>
      </c>
      <c r="AD77" s="15">
        <v>4879953</v>
      </c>
      <c r="AF77" s="2"/>
      <c r="AG77" s="15">
        <v>5055833</v>
      </c>
      <c r="AH77" s="15">
        <v>4829</v>
      </c>
      <c r="AI77" s="18">
        <v>627276</v>
      </c>
      <c r="AJ77" s="18">
        <f t="shared" si="1"/>
        <v>154662634</v>
      </c>
    </row>
    <row r="78" spans="1:36" s="16" customFormat="1" x14ac:dyDescent="0.15">
      <c r="A78" s="14">
        <v>39355</v>
      </c>
      <c r="B78" s="15">
        <v>63162483</v>
      </c>
      <c r="C78" s="15">
        <v>23388</v>
      </c>
      <c r="E78" s="15">
        <v>308140</v>
      </c>
      <c r="G78" s="15">
        <v>58532</v>
      </c>
      <c r="H78" s="15">
        <v>568333</v>
      </c>
      <c r="J78" s="15">
        <v>38108</v>
      </c>
      <c r="M78" s="15">
        <v>626270</v>
      </c>
      <c r="O78" s="15">
        <v>9327245</v>
      </c>
      <c r="P78" s="15">
        <v>622291</v>
      </c>
      <c r="R78" s="15"/>
      <c r="T78" s="15">
        <v>17962181</v>
      </c>
      <c r="U78" s="17"/>
      <c r="V78" s="15">
        <v>12</v>
      </c>
      <c r="X78" s="15">
        <v>0</v>
      </c>
      <c r="Y78" s="15">
        <v>0</v>
      </c>
      <c r="AA78" s="15">
        <v>27658897</v>
      </c>
      <c r="AD78" s="15">
        <v>4221696</v>
      </c>
      <c r="AF78" s="2"/>
      <c r="AG78" s="15">
        <v>5137657</v>
      </c>
      <c r="AH78" s="15">
        <v>6715</v>
      </c>
      <c r="AI78" s="18">
        <v>471984</v>
      </c>
      <c r="AJ78" s="18">
        <f t="shared" si="1"/>
        <v>130193932</v>
      </c>
    </row>
    <row r="79" spans="1:36" s="16" customFormat="1" x14ac:dyDescent="0.15">
      <c r="A79" s="14">
        <v>39386</v>
      </c>
      <c r="B79" s="15">
        <v>67419697</v>
      </c>
      <c r="C79" s="15">
        <v>25448</v>
      </c>
      <c r="E79" s="15">
        <v>307729</v>
      </c>
      <c r="G79" s="15">
        <v>69936</v>
      </c>
      <c r="H79" s="15">
        <v>766092</v>
      </c>
      <c r="J79" s="15">
        <v>45669</v>
      </c>
      <c r="M79" s="15">
        <v>690547</v>
      </c>
      <c r="O79" s="15">
        <v>9821484</v>
      </c>
      <c r="P79" s="15">
        <v>679892</v>
      </c>
      <c r="R79" s="15"/>
      <c r="T79" s="15">
        <v>19519574</v>
      </c>
      <c r="U79" s="17"/>
      <c r="V79" s="15"/>
      <c r="X79" s="15">
        <v>0</v>
      </c>
      <c r="Y79" s="15">
        <v>0</v>
      </c>
      <c r="AA79" s="15">
        <v>28147322</v>
      </c>
      <c r="AD79" s="15">
        <v>4576837</v>
      </c>
      <c r="AF79" s="2"/>
      <c r="AG79" s="15">
        <v>6780085</v>
      </c>
      <c r="AH79" s="15">
        <v>4307</v>
      </c>
      <c r="AI79" s="18">
        <v>489264</v>
      </c>
      <c r="AJ79" s="18">
        <f t="shared" si="1"/>
        <v>139343883</v>
      </c>
    </row>
    <row r="80" spans="1:36" s="16" customFormat="1" x14ac:dyDescent="0.15">
      <c r="A80" s="14">
        <v>39416</v>
      </c>
      <c r="B80" s="15">
        <v>52715128</v>
      </c>
      <c r="C80" s="15">
        <v>23376</v>
      </c>
      <c r="E80" s="15">
        <v>272412</v>
      </c>
      <c r="G80" s="15">
        <v>55392</v>
      </c>
      <c r="H80" s="15">
        <v>661000</v>
      </c>
      <c r="J80" s="15">
        <v>42270</v>
      </c>
      <c r="M80" s="15">
        <v>570685</v>
      </c>
      <c r="O80" s="15">
        <v>7632944</v>
      </c>
      <c r="P80" s="15">
        <v>562997</v>
      </c>
      <c r="R80" s="15"/>
      <c r="T80" s="15">
        <v>16235246</v>
      </c>
      <c r="U80" s="17"/>
      <c r="V80" s="15"/>
      <c r="X80" s="15">
        <v>0</v>
      </c>
      <c r="Y80" s="15">
        <v>0</v>
      </c>
      <c r="AA80" s="15">
        <v>21363041</v>
      </c>
      <c r="AD80" s="15">
        <v>3711918</v>
      </c>
      <c r="AF80" s="2"/>
      <c r="AG80" s="15">
        <v>5797415</v>
      </c>
      <c r="AH80" s="15">
        <v>6321</v>
      </c>
      <c r="AI80" s="18">
        <v>323712</v>
      </c>
      <c r="AJ80" s="18">
        <f t="shared" si="1"/>
        <v>109973857</v>
      </c>
    </row>
    <row r="81" spans="1:36" s="16" customFormat="1" x14ac:dyDescent="0.15">
      <c r="A81" s="14">
        <v>39447</v>
      </c>
      <c r="B81" s="15">
        <v>39510339</v>
      </c>
      <c r="C81" s="15">
        <v>17148</v>
      </c>
      <c r="E81" s="15">
        <v>201916</v>
      </c>
      <c r="G81" s="15">
        <v>44965</v>
      </c>
      <c r="H81" s="15">
        <v>487218</v>
      </c>
      <c r="J81" s="15">
        <v>29148</v>
      </c>
      <c r="M81" s="15">
        <v>460776</v>
      </c>
      <c r="O81" s="15">
        <v>6164513</v>
      </c>
      <c r="P81" s="15">
        <v>457681</v>
      </c>
      <c r="R81" s="15"/>
      <c r="T81" s="15">
        <v>12720134</v>
      </c>
      <c r="U81" s="17"/>
      <c r="V81" s="15"/>
      <c r="X81" s="15">
        <v>0</v>
      </c>
      <c r="Y81" s="15">
        <v>0</v>
      </c>
      <c r="AA81" s="15">
        <v>15101218</v>
      </c>
      <c r="AD81" s="15">
        <v>2885062</v>
      </c>
      <c r="AF81" s="2"/>
      <c r="AG81" s="15">
        <v>4660021</v>
      </c>
      <c r="AH81" s="15">
        <v>6122</v>
      </c>
      <c r="AI81" s="18">
        <v>290844</v>
      </c>
      <c r="AJ81" s="18">
        <f t="shared" si="1"/>
        <v>83037105</v>
      </c>
    </row>
    <row r="82" spans="1:36" s="16" customFormat="1" x14ac:dyDescent="0.15">
      <c r="A82" s="14">
        <v>39478</v>
      </c>
      <c r="B82" s="15">
        <v>56165982</v>
      </c>
      <c r="C82" s="15">
        <v>23614</v>
      </c>
      <c r="E82" s="15">
        <v>277909</v>
      </c>
      <c r="G82" s="15">
        <v>60258</v>
      </c>
      <c r="H82" s="15">
        <v>626957</v>
      </c>
      <c r="J82" s="15">
        <v>41608</v>
      </c>
      <c r="M82" s="15">
        <v>652448</v>
      </c>
      <c r="O82" s="15">
        <v>8390705</v>
      </c>
      <c r="P82" s="15">
        <v>632291</v>
      </c>
      <c r="R82" s="15"/>
      <c r="T82" s="15">
        <v>16571370</v>
      </c>
      <c r="U82" s="17"/>
      <c r="V82" s="15"/>
      <c r="X82" s="15">
        <v>0</v>
      </c>
      <c r="Y82" s="15">
        <v>0</v>
      </c>
      <c r="AA82" s="15">
        <v>20176662</v>
      </c>
      <c r="AD82" s="15">
        <v>4513066</v>
      </c>
      <c r="AF82" s="2"/>
      <c r="AG82" s="15">
        <v>5480571</v>
      </c>
      <c r="AH82" s="15">
        <v>7464</v>
      </c>
      <c r="AI82" s="18">
        <v>393732</v>
      </c>
      <c r="AJ82" s="18">
        <f t="shared" si="1"/>
        <v>114014637</v>
      </c>
    </row>
    <row r="83" spans="1:36" s="16" customFormat="1" x14ac:dyDescent="0.15">
      <c r="A83" s="14">
        <v>39507</v>
      </c>
      <c r="B83" s="15">
        <v>46979078</v>
      </c>
      <c r="C83" s="15">
        <v>19788</v>
      </c>
      <c r="E83" s="15">
        <v>252243</v>
      </c>
      <c r="G83" s="15">
        <v>53112</v>
      </c>
      <c r="H83" s="15">
        <v>529514</v>
      </c>
      <c r="J83" s="15">
        <v>37313</v>
      </c>
      <c r="M83" s="15">
        <v>590615</v>
      </c>
      <c r="O83" s="15">
        <v>6521727</v>
      </c>
      <c r="P83" s="15">
        <v>533756</v>
      </c>
      <c r="R83" s="15"/>
      <c r="T83" s="15">
        <v>14438825</v>
      </c>
      <c r="U83" s="17"/>
      <c r="V83" s="15">
        <v>84</v>
      </c>
      <c r="X83" s="15">
        <v>0</v>
      </c>
      <c r="Y83" s="15">
        <v>0</v>
      </c>
      <c r="AA83" s="15">
        <v>17454923</v>
      </c>
      <c r="AD83" s="15">
        <v>3666203</v>
      </c>
      <c r="AF83" s="2"/>
      <c r="AG83" s="15">
        <v>5149948</v>
      </c>
      <c r="AH83" s="15">
        <v>8316</v>
      </c>
      <c r="AI83" s="18">
        <v>322560</v>
      </c>
      <c r="AJ83" s="18">
        <f t="shared" si="1"/>
        <v>96558005</v>
      </c>
    </row>
    <row r="84" spans="1:36" s="16" customFormat="1" x14ac:dyDescent="0.15">
      <c r="A84" s="14">
        <v>39538</v>
      </c>
      <c r="B84" s="15">
        <v>59076849</v>
      </c>
      <c r="C84" s="15">
        <v>24888</v>
      </c>
      <c r="E84" s="15">
        <v>337685</v>
      </c>
      <c r="G84" s="15">
        <v>65160</v>
      </c>
      <c r="H84" s="15">
        <v>793128</v>
      </c>
      <c r="J84" s="15">
        <v>54892</v>
      </c>
      <c r="M84" s="15">
        <v>775437</v>
      </c>
      <c r="O84" s="15">
        <v>8210090</v>
      </c>
      <c r="P84" s="15">
        <v>645896</v>
      </c>
      <c r="R84" s="15"/>
      <c r="T84" s="15">
        <v>16394492</v>
      </c>
      <c r="U84" s="17"/>
      <c r="V84" s="15">
        <v>12</v>
      </c>
      <c r="X84" s="15">
        <v>0</v>
      </c>
      <c r="Y84" s="15">
        <v>0</v>
      </c>
      <c r="AA84" s="15">
        <v>24535240</v>
      </c>
      <c r="AD84" s="15">
        <v>4844435</v>
      </c>
      <c r="AF84" s="2"/>
      <c r="AG84" s="15">
        <v>6763251</v>
      </c>
      <c r="AH84" s="15">
        <v>13907</v>
      </c>
      <c r="AI84" s="18">
        <v>359844</v>
      </c>
      <c r="AJ84" s="18">
        <f t="shared" si="1"/>
        <v>122895206</v>
      </c>
    </row>
    <row r="85" spans="1:36" s="16" customFormat="1" x14ac:dyDescent="0.15">
      <c r="A85" s="14">
        <v>39568</v>
      </c>
      <c r="B85" s="15">
        <v>64581706</v>
      </c>
      <c r="C85" s="15">
        <v>26448</v>
      </c>
      <c r="E85" s="15">
        <v>363004</v>
      </c>
      <c r="G85" s="15">
        <v>73611</v>
      </c>
      <c r="H85" s="15">
        <v>786838</v>
      </c>
      <c r="J85" s="15">
        <v>45121</v>
      </c>
      <c r="M85" s="15">
        <v>806594</v>
      </c>
      <c r="O85" s="15">
        <v>8490740</v>
      </c>
      <c r="P85" s="15">
        <v>655088</v>
      </c>
      <c r="R85" s="15"/>
      <c r="T85" s="15">
        <v>18710531</v>
      </c>
      <c r="U85" s="17"/>
      <c r="V85" s="15">
        <v>12</v>
      </c>
      <c r="X85" s="15">
        <v>0</v>
      </c>
      <c r="Y85" s="15">
        <v>0</v>
      </c>
      <c r="AA85" s="15">
        <v>26083561</v>
      </c>
      <c r="AD85" s="15">
        <v>4994800</v>
      </c>
      <c r="AF85" s="2"/>
      <c r="AG85" s="15">
        <v>6522181</v>
      </c>
      <c r="AH85" s="15">
        <v>20689</v>
      </c>
      <c r="AI85" s="18">
        <v>425820</v>
      </c>
      <c r="AJ85" s="18">
        <f t="shared" si="1"/>
        <v>132586744</v>
      </c>
    </row>
    <row r="86" spans="1:36" s="16" customFormat="1" x14ac:dyDescent="0.15">
      <c r="A86" s="14">
        <v>39599</v>
      </c>
      <c r="B86" s="15">
        <v>72794724</v>
      </c>
      <c r="C86" s="15">
        <v>26412</v>
      </c>
      <c r="E86" s="15">
        <v>393755</v>
      </c>
      <c r="G86" s="15">
        <v>78240</v>
      </c>
      <c r="H86" s="15">
        <v>886248</v>
      </c>
      <c r="J86" s="15">
        <v>56748</v>
      </c>
      <c r="M86" s="15">
        <v>891113</v>
      </c>
      <c r="O86" s="15">
        <v>9053251</v>
      </c>
      <c r="P86" s="15">
        <v>683822</v>
      </c>
      <c r="R86" s="15"/>
      <c r="T86" s="15">
        <v>20289197</v>
      </c>
      <c r="U86" s="17"/>
      <c r="V86" s="15"/>
      <c r="X86" s="15">
        <v>0</v>
      </c>
      <c r="Y86" s="15">
        <v>0</v>
      </c>
      <c r="AA86" s="15">
        <v>29694646</v>
      </c>
      <c r="AD86" s="15">
        <v>5420590</v>
      </c>
      <c r="AF86" s="2"/>
      <c r="AG86" s="15">
        <v>7208781</v>
      </c>
      <c r="AH86" s="15">
        <v>22234</v>
      </c>
      <c r="AI86" s="18">
        <v>470940</v>
      </c>
      <c r="AJ86" s="18">
        <f t="shared" si="1"/>
        <v>147970701</v>
      </c>
    </row>
    <row r="87" spans="1:36" s="16" customFormat="1" x14ac:dyDescent="0.15">
      <c r="A87" s="14">
        <v>39629</v>
      </c>
      <c r="B87" s="15">
        <v>67108650</v>
      </c>
      <c r="C87" s="15">
        <v>25968</v>
      </c>
      <c r="E87" s="15">
        <v>371531</v>
      </c>
      <c r="G87" s="15">
        <v>67260</v>
      </c>
      <c r="H87" s="15">
        <v>912096</v>
      </c>
      <c r="J87" s="15">
        <v>55449</v>
      </c>
      <c r="M87" s="15">
        <v>800274</v>
      </c>
      <c r="O87" s="15">
        <v>8493251</v>
      </c>
      <c r="P87" s="15">
        <v>623081</v>
      </c>
      <c r="R87" s="15"/>
      <c r="T87" s="15">
        <v>18251635</v>
      </c>
      <c r="U87" s="17"/>
      <c r="V87" s="15"/>
      <c r="X87" s="15">
        <v>0</v>
      </c>
      <c r="Y87" s="15">
        <v>0</v>
      </c>
      <c r="AA87" s="15">
        <v>28820494</v>
      </c>
      <c r="AD87" s="15">
        <v>4838774</v>
      </c>
      <c r="AF87" s="2"/>
      <c r="AG87" s="15">
        <v>6555584</v>
      </c>
      <c r="AH87" s="15">
        <v>20291</v>
      </c>
      <c r="AI87" s="18">
        <v>418980</v>
      </c>
      <c r="AJ87" s="18">
        <f t="shared" si="1"/>
        <v>137363318</v>
      </c>
    </row>
    <row r="88" spans="1:36" s="16" customFormat="1" x14ac:dyDescent="0.15">
      <c r="A88" s="14">
        <v>39660</v>
      </c>
      <c r="B88" s="15">
        <v>85528203</v>
      </c>
      <c r="C88" s="15">
        <v>29808</v>
      </c>
      <c r="E88" s="15">
        <v>441383</v>
      </c>
      <c r="G88" s="15">
        <v>77112</v>
      </c>
      <c r="H88" s="15">
        <v>874077</v>
      </c>
      <c r="J88" s="15">
        <v>47935</v>
      </c>
      <c r="M88" s="15">
        <v>900104</v>
      </c>
      <c r="O88" s="15">
        <v>10657564</v>
      </c>
      <c r="P88" s="15">
        <v>732898</v>
      </c>
      <c r="R88" s="15"/>
      <c r="T88" s="15">
        <v>23293796</v>
      </c>
      <c r="U88" s="17"/>
      <c r="V88" s="15"/>
      <c r="X88" s="15">
        <v>0</v>
      </c>
      <c r="Y88" s="15">
        <v>0</v>
      </c>
      <c r="AA88" s="15">
        <v>37865306</v>
      </c>
      <c r="AD88" s="15">
        <v>5614530</v>
      </c>
      <c r="AF88" s="2"/>
      <c r="AG88" s="15">
        <v>6552008</v>
      </c>
      <c r="AH88" s="15">
        <v>22755</v>
      </c>
      <c r="AI88" s="18">
        <v>631692</v>
      </c>
      <c r="AJ88" s="18">
        <f t="shared" si="1"/>
        <v>173269171</v>
      </c>
    </row>
    <row r="89" spans="1:36" s="16" customFormat="1" x14ac:dyDescent="0.15">
      <c r="A89" s="14">
        <v>39691</v>
      </c>
      <c r="B89" s="15">
        <v>72538559</v>
      </c>
      <c r="C89" s="15">
        <v>24444</v>
      </c>
      <c r="E89" s="15">
        <v>334865</v>
      </c>
      <c r="G89" s="15">
        <v>62196</v>
      </c>
      <c r="H89" s="15">
        <v>646744</v>
      </c>
      <c r="J89" s="15">
        <v>46764</v>
      </c>
      <c r="M89" s="15">
        <v>709097</v>
      </c>
      <c r="O89" s="15">
        <v>8882897</v>
      </c>
      <c r="P89" s="15">
        <v>607559</v>
      </c>
      <c r="R89" s="15"/>
      <c r="T89" s="15">
        <v>19636127</v>
      </c>
      <c r="U89" s="17"/>
      <c r="V89" s="15"/>
      <c r="X89" s="15">
        <v>0</v>
      </c>
      <c r="Y89" s="15">
        <v>0</v>
      </c>
      <c r="AA89" s="15">
        <v>32180042</v>
      </c>
      <c r="AD89" s="15">
        <v>4537633</v>
      </c>
      <c r="AF89" s="2"/>
      <c r="AG89" s="15">
        <v>4418013</v>
      </c>
      <c r="AH89" s="15">
        <v>14436</v>
      </c>
      <c r="AI89" s="18">
        <v>484944</v>
      </c>
      <c r="AJ89" s="18">
        <f t="shared" si="1"/>
        <v>145124320</v>
      </c>
    </row>
    <row r="90" spans="1:36" s="16" customFormat="1" x14ac:dyDescent="0.15">
      <c r="A90" s="14">
        <v>39721</v>
      </c>
      <c r="B90" s="15">
        <v>71060248</v>
      </c>
      <c r="C90" s="15">
        <v>26856</v>
      </c>
      <c r="E90" s="15">
        <v>365568</v>
      </c>
      <c r="G90" s="15">
        <v>70476</v>
      </c>
      <c r="H90" s="15">
        <v>702016</v>
      </c>
      <c r="J90" s="15">
        <v>44182</v>
      </c>
      <c r="M90" s="15">
        <v>779719</v>
      </c>
      <c r="O90" s="15">
        <v>9665639</v>
      </c>
      <c r="P90" s="15">
        <v>692421</v>
      </c>
      <c r="R90" s="15"/>
      <c r="T90" s="15">
        <v>19933809</v>
      </c>
      <c r="U90" s="17"/>
      <c r="V90" s="15">
        <v>12</v>
      </c>
      <c r="X90" s="15">
        <v>0</v>
      </c>
      <c r="Y90" s="15">
        <v>0</v>
      </c>
      <c r="AA90" s="15">
        <v>33896511</v>
      </c>
      <c r="AD90" s="15">
        <v>4914720</v>
      </c>
      <c r="AF90" s="2"/>
      <c r="AG90" s="15">
        <v>5457399</v>
      </c>
      <c r="AH90" s="15">
        <v>18161</v>
      </c>
      <c r="AI90" s="18">
        <v>469920</v>
      </c>
      <c r="AJ90" s="18">
        <f t="shared" si="1"/>
        <v>148097657</v>
      </c>
    </row>
    <row r="91" spans="1:36" s="16" customFormat="1" x14ac:dyDescent="0.15">
      <c r="A91" s="14">
        <v>39752</v>
      </c>
      <c r="B91" s="15">
        <v>61294515</v>
      </c>
      <c r="C91" s="15">
        <v>25514</v>
      </c>
      <c r="E91" s="15">
        <v>271474</v>
      </c>
      <c r="G91" s="15">
        <v>59221</v>
      </c>
      <c r="H91" s="15">
        <v>633767</v>
      </c>
      <c r="J91" s="15">
        <v>36217</v>
      </c>
      <c r="M91" s="15">
        <v>663061</v>
      </c>
      <c r="O91" s="15">
        <v>7811287</v>
      </c>
      <c r="P91" s="15">
        <v>601865</v>
      </c>
      <c r="R91" s="15"/>
      <c r="T91" s="15">
        <v>19331766</v>
      </c>
      <c r="U91" s="17"/>
      <c r="V91" s="15"/>
      <c r="X91" s="15">
        <v>0</v>
      </c>
      <c r="Y91" s="15">
        <v>0</v>
      </c>
      <c r="AA91" s="15">
        <v>26265618</v>
      </c>
      <c r="AD91" s="15">
        <v>4119910</v>
      </c>
      <c r="AF91" s="2"/>
      <c r="AG91" s="15">
        <v>5160690</v>
      </c>
      <c r="AH91" s="15">
        <v>9688</v>
      </c>
      <c r="AI91" s="18">
        <v>444684</v>
      </c>
      <c r="AJ91" s="18">
        <f t="shared" si="1"/>
        <v>126729277</v>
      </c>
    </row>
    <row r="92" spans="1:36" s="16" customFormat="1" x14ac:dyDescent="0.15">
      <c r="A92" s="14">
        <v>39782</v>
      </c>
      <c r="B92" s="15">
        <v>62238933</v>
      </c>
      <c r="C92" s="15">
        <v>27360</v>
      </c>
      <c r="E92" s="15">
        <v>360210</v>
      </c>
      <c r="G92" s="15">
        <v>61062</v>
      </c>
      <c r="H92" s="15">
        <v>1198563</v>
      </c>
      <c r="J92" s="15">
        <v>65902</v>
      </c>
      <c r="M92" s="15">
        <v>691125</v>
      </c>
      <c r="O92" s="15">
        <v>7900496</v>
      </c>
      <c r="P92" s="15">
        <v>625291</v>
      </c>
      <c r="R92" s="15"/>
      <c r="T92" s="15">
        <v>16671729</v>
      </c>
      <c r="U92" s="17"/>
      <c r="V92" s="15"/>
      <c r="X92" s="15">
        <v>0</v>
      </c>
      <c r="Y92" s="15">
        <v>0</v>
      </c>
      <c r="AA92" s="15">
        <v>27326621</v>
      </c>
      <c r="AD92" s="15">
        <v>4258844</v>
      </c>
      <c r="AF92" s="2"/>
      <c r="AG92" s="15">
        <v>6795630</v>
      </c>
      <c r="AH92" s="15">
        <v>8500</v>
      </c>
      <c r="AI92" s="18">
        <v>370632</v>
      </c>
      <c r="AJ92" s="18">
        <f t="shared" si="1"/>
        <v>128600898</v>
      </c>
    </row>
    <row r="93" spans="1:36" s="16" customFormat="1" x14ac:dyDescent="0.15">
      <c r="A93" s="14">
        <v>39813</v>
      </c>
      <c r="B93" s="15">
        <v>44714935</v>
      </c>
      <c r="C93" s="15">
        <v>20112</v>
      </c>
      <c r="E93" s="15">
        <v>230214</v>
      </c>
      <c r="G93" s="15">
        <v>46524</v>
      </c>
      <c r="H93" s="15">
        <v>902439</v>
      </c>
      <c r="J93" s="15">
        <v>42953</v>
      </c>
      <c r="M93" s="15">
        <v>538445</v>
      </c>
      <c r="O93" s="15">
        <v>5790134</v>
      </c>
      <c r="P93" s="15">
        <v>470905</v>
      </c>
      <c r="R93" s="15"/>
      <c r="T93" s="15">
        <v>13092018</v>
      </c>
      <c r="U93" s="17"/>
      <c r="V93" s="15"/>
      <c r="X93" s="15">
        <v>0</v>
      </c>
      <c r="Y93" s="15">
        <v>0</v>
      </c>
      <c r="AA93" s="15">
        <v>18097193</v>
      </c>
      <c r="AD93" s="15">
        <v>3116614</v>
      </c>
      <c r="AF93" s="2"/>
      <c r="AG93" s="15">
        <v>4905588</v>
      </c>
      <c r="AH93" s="15">
        <v>6013</v>
      </c>
      <c r="AI93" s="18">
        <v>263832</v>
      </c>
      <c r="AJ93" s="18">
        <f t="shared" si="1"/>
        <v>92237919</v>
      </c>
    </row>
    <row r="94" spans="1:36" s="16" customFormat="1" x14ac:dyDescent="0.15">
      <c r="A94" s="14">
        <v>39844</v>
      </c>
      <c r="B94" s="15">
        <v>57424425</v>
      </c>
      <c r="C94" s="15">
        <v>26544</v>
      </c>
      <c r="E94" s="15">
        <v>285034</v>
      </c>
      <c r="G94" s="15">
        <v>58609</v>
      </c>
      <c r="H94" s="15">
        <v>795469</v>
      </c>
      <c r="J94" s="15">
        <v>44669</v>
      </c>
      <c r="M94" s="15">
        <v>737142</v>
      </c>
      <c r="O94" s="15">
        <v>7625997</v>
      </c>
      <c r="P94" s="15">
        <v>623616</v>
      </c>
      <c r="R94" s="15"/>
      <c r="T94" s="15">
        <v>16139949</v>
      </c>
      <c r="U94" s="17"/>
      <c r="V94" s="15">
        <v>12</v>
      </c>
      <c r="X94" s="15">
        <v>0</v>
      </c>
      <c r="Y94" s="15">
        <v>0</v>
      </c>
      <c r="AA94" s="15">
        <v>21223289</v>
      </c>
      <c r="AD94" s="15">
        <v>4511880</v>
      </c>
      <c r="AF94" s="2"/>
      <c r="AG94" s="15">
        <v>5399814</v>
      </c>
      <c r="AH94" s="15">
        <v>19283</v>
      </c>
      <c r="AI94" s="18">
        <v>370020</v>
      </c>
      <c r="AJ94" s="18">
        <f t="shared" si="1"/>
        <v>115285752</v>
      </c>
    </row>
    <row r="95" spans="1:36" s="16" customFormat="1" x14ac:dyDescent="0.15">
      <c r="A95" s="14">
        <v>39872</v>
      </c>
      <c r="B95" s="15">
        <v>55508556</v>
      </c>
      <c r="C95" s="15">
        <v>25848</v>
      </c>
      <c r="E95" s="15">
        <v>305392</v>
      </c>
      <c r="G95" s="15">
        <v>61477</v>
      </c>
      <c r="H95" s="15">
        <v>1014502</v>
      </c>
      <c r="J95" s="15">
        <v>59669</v>
      </c>
      <c r="M95" s="15">
        <v>755490</v>
      </c>
      <c r="O95" s="15">
        <v>7091983</v>
      </c>
      <c r="P95" s="15">
        <v>590194</v>
      </c>
      <c r="R95" s="15"/>
      <c r="T95" s="15">
        <v>15234156</v>
      </c>
      <c r="U95" s="17"/>
      <c r="V95" s="15">
        <v>24</v>
      </c>
      <c r="X95" s="15">
        <v>0</v>
      </c>
      <c r="Y95" s="15">
        <v>0</v>
      </c>
      <c r="AA95" s="15">
        <v>22257643</v>
      </c>
      <c r="AD95" s="15">
        <v>4486485</v>
      </c>
      <c r="AF95" s="2"/>
      <c r="AG95" s="15">
        <v>6113302</v>
      </c>
      <c r="AH95" s="15">
        <v>26573</v>
      </c>
      <c r="AI95" s="18">
        <v>361848</v>
      </c>
      <c r="AJ95" s="18">
        <f t="shared" si="1"/>
        <v>113893142</v>
      </c>
    </row>
    <row r="96" spans="1:36" s="16" customFormat="1" x14ac:dyDescent="0.15">
      <c r="A96" s="14">
        <v>39903</v>
      </c>
      <c r="B96" s="15">
        <v>57542180</v>
      </c>
      <c r="C96" s="15">
        <v>27408</v>
      </c>
      <c r="E96" s="15">
        <v>288857</v>
      </c>
      <c r="G96" s="15">
        <v>60829</v>
      </c>
      <c r="H96" s="15">
        <v>987345</v>
      </c>
      <c r="J96" s="15">
        <v>58707</v>
      </c>
      <c r="M96" s="15">
        <v>825212</v>
      </c>
      <c r="O96" s="15">
        <v>7229508</v>
      </c>
      <c r="P96" s="15">
        <v>594281</v>
      </c>
      <c r="R96" s="15"/>
      <c r="T96" s="15">
        <v>16243468</v>
      </c>
      <c r="U96" s="17"/>
      <c r="V96" s="15"/>
      <c r="X96" s="15">
        <v>0</v>
      </c>
      <c r="Y96" s="15">
        <v>168</v>
      </c>
      <c r="AA96" s="15">
        <v>23571695</v>
      </c>
      <c r="AD96" s="15">
        <v>4638819</v>
      </c>
      <c r="AF96" s="2"/>
      <c r="AG96" s="15">
        <v>6910146</v>
      </c>
      <c r="AH96" s="15">
        <v>13620</v>
      </c>
      <c r="AI96" s="18">
        <v>330600</v>
      </c>
      <c r="AJ96" s="18">
        <f t="shared" si="1"/>
        <v>119322843</v>
      </c>
    </row>
    <row r="97" spans="1:36" s="16" customFormat="1" x14ac:dyDescent="0.15">
      <c r="A97" s="14">
        <v>39933</v>
      </c>
      <c r="B97" s="15">
        <v>79459652</v>
      </c>
      <c r="C97" s="15">
        <v>36158</v>
      </c>
      <c r="E97" s="15">
        <v>395062</v>
      </c>
      <c r="G97" s="15">
        <v>77064</v>
      </c>
      <c r="H97" s="15">
        <v>1145458</v>
      </c>
      <c r="J97" s="15">
        <v>80081</v>
      </c>
      <c r="M97" s="15">
        <v>1077019</v>
      </c>
      <c r="O97" s="15">
        <v>9534965</v>
      </c>
      <c r="P97" s="15">
        <v>763143</v>
      </c>
      <c r="R97" s="15"/>
      <c r="T97" s="15">
        <v>19984264</v>
      </c>
      <c r="U97" s="17"/>
      <c r="V97" s="15">
        <v>12</v>
      </c>
      <c r="X97" s="15">
        <v>1200</v>
      </c>
      <c r="Y97" s="15">
        <v>36</v>
      </c>
      <c r="AA97" s="15">
        <v>33347358</v>
      </c>
      <c r="AD97" s="15">
        <v>6502288</v>
      </c>
      <c r="AF97" s="2"/>
      <c r="AG97" s="15">
        <v>8694357</v>
      </c>
      <c r="AH97" s="15">
        <v>14449</v>
      </c>
      <c r="AI97" s="18">
        <v>455940</v>
      </c>
      <c r="AJ97" s="18">
        <f t="shared" si="1"/>
        <v>161568506</v>
      </c>
    </row>
    <row r="98" spans="1:36" s="16" customFormat="1" x14ac:dyDescent="0.15">
      <c r="A98" s="14">
        <v>39964</v>
      </c>
      <c r="B98" s="15">
        <v>78230560</v>
      </c>
      <c r="C98" s="15">
        <v>34080</v>
      </c>
      <c r="E98" s="15">
        <v>389232</v>
      </c>
      <c r="G98" s="15">
        <v>72396</v>
      </c>
      <c r="H98" s="15">
        <v>1155405</v>
      </c>
      <c r="J98" s="15">
        <v>66990</v>
      </c>
      <c r="M98" s="15">
        <v>1017872</v>
      </c>
      <c r="O98" s="15">
        <v>8964991</v>
      </c>
      <c r="P98" s="15">
        <v>693870</v>
      </c>
      <c r="R98" s="15"/>
      <c r="T98" s="15">
        <v>19346857</v>
      </c>
      <c r="U98" s="17"/>
      <c r="V98" s="15"/>
      <c r="X98" s="15">
        <v>1236</v>
      </c>
      <c r="Y98" s="15">
        <v>1440</v>
      </c>
      <c r="AA98" s="15">
        <v>32628932</v>
      </c>
      <c r="AD98" s="15">
        <v>5942842</v>
      </c>
      <c r="AF98" s="2"/>
      <c r="AG98" s="15">
        <v>8295105</v>
      </c>
      <c r="AH98" s="15">
        <v>14013</v>
      </c>
      <c r="AI98" s="18">
        <v>473424</v>
      </c>
      <c r="AJ98" s="18">
        <f t="shared" si="1"/>
        <v>157329245</v>
      </c>
    </row>
    <row r="99" spans="1:36" s="16" customFormat="1" x14ac:dyDescent="0.15">
      <c r="A99" s="14">
        <v>39994</v>
      </c>
      <c r="B99" s="15">
        <v>83626538</v>
      </c>
      <c r="C99" s="15">
        <v>36621</v>
      </c>
      <c r="E99" s="15">
        <v>398537</v>
      </c>
      <c r="G99" s="15">
        <v>69920</v>
      </c>
      <c r="H99" s="15">
        <v>1377479</v>
      </c>
      <c r="J99" s="15">
        <v>392784</v>
      </c>
      <c r="M99" s="15">
        <v>1216433</v>
      </c>
      <c r="O99" s="15">
        <v>16149167</v>
      </c>
      <c r="P99" s="15">
        <v>696107</v>
      </c>
      <c r="R99" s="15"/>
      <c r="T99" s="15">
        <v>12957375</v>
      </c>
      <c r="U99" s="17"/>
      <c r="V99" s="15"/>
      <c r="X99" s="15">
        <v>20244</v>
      </c>
      <c r="Y99" s="15">
        <v>6540</v>
      </c>
      <c r="AA99" s="15">
        <v>36234969</v>
      </c>
      <c r="AD99" s="15">
        <v>5923645</v>
      </c>
      <c r="AF99" s="2"/>
      <c r="AG99" s="15">
        <v>8683395</v>
      </c>
      <c r="AH99" s="15">
        <v>11370</v>
      </c>
      <c r="AI99" s="18">
        <v>434340</v>
      </c>
      <c r="AJ99" s="18">
        <f t="shared" si="1"/>
        <v>168235464</v>
      </c>
    </row>
    <row r="100" spans="1:36" s="16" customFormat="1" x14ac:dyDescent="0.15">
      <c r="A100" s="14">
        <v>40025</v>
      </c>
      <c r="B100" s="15">
        <v>90701233</v>
      </c>
      <c r="C100" s="15">
        <v>37572</v>
      </c>
      <c r="E100" s="15">
        <v>450657</v>
      </c>
      <c r="G100" s="15">
        <v>73056</v>
      </c>
      <c r="H100" s="15">
        <v>1366346</v>
      </c>
      <c r="J100" s="15">
        <v>1075230</v>
      </c>
      <c r="M100" s="15">
        <v>1824939</v>
      </c>
      <c r="O100" s="15">
        <v>17766037</v>
      </c>
      <c r="P100" s="15">
        <v>736712</v>
      </c>
      <c r="R100" s="15"/>
      <c r="T100" s="15">
        <v>15016684</v>
      </c>
      <c r="U100" s="17"/>
      <c r="V100" s="15">
        <v>300</v>
      </c>
      <c r="X100" s="15">
        <v>31200</v>
      </c>
      <c r="Y100" s="15">
        <v>9492</v>
      </c>
      <c r="AA100" s="15">
        <v>40846032</v>
      </c>
      <c r="AD100" s="15">
        <v>6114476</v>
      </c>
      <c r="AF100" s="2"/>
      <c r="AG100" s="15">
        <v>7816001</v>
      </c>
      <c r="AH100" s="15">
        <v>16852</v>
      </c>
      <c r="AI100" s="18">
        <v>505548</v>
      </c>
      <c r="AJ100" s="18">
        <f t="shared" si="1"/>
        <v>184388367</v>
      </c>
    </row>
    <row r="101" spans="1:36" s="16" customFormat="1" x14ac:dyDescent="0.15">
      <c r="A101" s="14">
        <v>40056</v>
      </c>
      <c r="B101" s="15">
        <v>82922634</v>
      </c>
      <c r="C101" s="15">
        <v>35172</v>
      </c>
      <c r="E101" s="15">
        <v>388374</v>
      </c>
      <c r="G101" s="15">
        <v>59282</v>
      </c>
      <c r="H101" s="15">
        <v>989118</v>
      </c>
      <c r="J101" s="15">
        <v>1370307</v>
      </c>
      <c r="M101" s="15">
        <v>1901559</v>
      </c>
      <c r="O101" s="15">
        <v>15832150</v>
      </c>
      <c r="P101" s="15">
        <v>654714</v>
      </c>
      <c r="R101" s="15"/>
      <c r="T101" s="15">
        <v>12433825</v>
      </c>
      <c r="U101" s="17"/>
      <c r="V101" s="15">
        <v>2</v>
      </c>
      <c r="X101" s="15">
        <v>35448</v>
      </c>
      <c r="Y101" s="15">
        <v>6540</v>
      </c>
      <c r="AA101" s="15">
        <v>37871886</v>
      </c>
      <c r="AD101" s="15">
        <v>5327790</v>
      </c>
      <c r="AF101" s="2"/>
      <c r="AG101" s="15">
        <v>5981607</v>
      </c>
      <c r="AH101" s="15">
        <v>38971</v>
      </c>
      <c r="AI101" s="18">
        <v>432912</v>
      </c>
      <c r="AJ101" s="18">
        <f t="shared" si="1"/>
        <v>166282291</v>
      </c>
    </row>
    <row r="102" spans="1:36" s="16" customFormat="1" x14ac:dyDescent="0.15">
      <c r="A102" s="14">
        <v>40086</v>
      </c>
      <c r="B102" s="15">
        <v>82824888</v>
      </c>
      <c r="C102" s="15">
        <v>35916</v>
      </c>
      <c r="E102" s="15">
        <v>413230</v>
      </c>
      <c r="G102" s="15">
        <v>63195</v>
      </c>
      <c r="H102" s="15">
        <v>1250195</v>
      </c>
      <c r="J102" s="15">
        <v>1800836</v>
      </c>
      <c r="M102" s="15">
        <v>2208299</v>
      </c>
      <c r="O102" s="15">
        <v>16232498</v>
      </c>
      <c r="P102" s="15">
        <v>681120</v>
      </c>
      <c r="R102" s="15"/>
      <c r="T102" s="15">
        <v>12933276</v>
      </c>
      <c r="U102" s="17"/>
      <c r="V102" s="15"/>
      <c r="X102" s="15">
        <v>38652</v>
      </c>
      <c r="Y102" s="15">
        <v>9432</v>
      </c>
      <c r="AA102" s="15">
        <v>37888712</v>
      </c>
      <c r="AD102" s="15">
        <v>5368061</v>
      </c>
      <c r="AF102" s="2"/>
      <c r="AG102" s="15">
        <v>7319008</v>
      </c>
      <c r="AH102" s="15">
        <v>24657</v>
      </c>
      <c r="AI102" s="18">
        <v>445740</v>
      </c>
      <c r="AJ102" s="18">
        <f t="shared" si="1"/>
        <v>169537715</v>
      </c>
    </row>
    <row r="103" spans="1:36" s="16" customFormat="1" x14ac:dyDescent="0.15">
      <c r="A103" s="14">
        <v>40117</v>
      </c>
      <c r="B103" s="15">
        <v>66642389</v>
      </c>
      <c r="C103" s="15">
        <v>35808</v>
      </c>
      <c r="E103" s="15">
        <v>343669</v>
      </c>
      <c r="G103" s="15">
        <v>56844</v>
      </c>
      <c r="H103" s="15">
        <v>1189275</v>
      </c>
      <c r="J103" s="15">
        <v>2079213</v>
      </c>
      <c r="M103" s="15">
        <v>2058793</v>
      </c>
      <c r="O103" s="15">
        <v>12934184</v>
      </c>
      <c r="P103" s="15">
        <v>591951</v>
      </c>
      <c r="R103" s="15"/>
      <c r="T103" s="15">
        <v>11440716</v>
      </c>
      <c r="U103" s="17"/>
      <c r="V103" s="15"/>
      <c r="X103" s="15">
        <v>37464</v>
      </c>
      <c r="Y103" s="15">
        <v>8016</v>
      </c>
      <c r="AA103" s="15">
        <v>29794242</v>
      </c>
      <c r="AD103" s="15">
        <v>4585863</v>
      </c>
      <c r="AF103" s="2"/>
      <c r="AG103" s="15">
        <v>7292172</v>
      </c>
      <c r="AH103" s="15">
        <v>23629</v>
      </c>
      <c r="AI103" s="18">
        <v>377244</v>
      </c>
      <c r="AJ103" s="18">
        <f t="shared" si="1"/>
        <v>139491472</v>
      </c>
    </row>
    <row r="104" spans="1:36" s="16" customFormat="1" x14ac:dyDescent="0.15">
      <c r="A104" s="14">
        <v>40147</v>
      </c>
      <c r="B104" s="15">
        <v>63539373</v>
      </c>
      <c r="C104" s="15">
        <v>32412</v>
      </c>
      <c r="E104" s="15">
        <v>354230</v>
      </c>
      <c r="G104" s="15">
        <v>61375</v>
      </c>
      <c r="H104" s="15">
        <v>1481576</v>
      </c>
      <c r="J104" s="15">
        <v>2316803</v>
      </c>
      <c r="M104" s="15">
        <v>2263481</v>
      </c>
      <c r="O104" s="15">
        <v>12135837</v>
      </c>
      <c r="P104" s="15">
        <v>586981</v>
      </c>
      <c r="R104" s="15"/>
      <c r="T104" s="15">
        <v>10451628</v>
      </c>
      <c r="U104" s="17"/>
      <c r="V104" s="15"/>
      <c r="X104" s="15">
        <v>37644</v>
      </c>
      <c r="Y104" s="15">
        <v>7116</v>
      </c>
      <c r="AA104" s="15">
        <v>27548525</v>
      </c>
      <c r="AD104" s="15">
        <v>4616273</v>
      </c>
      <c r="AF104" s="2"/>
      <c r="AG104" s="15">
        <v>7407836</v>
      </c>
      <c r="AH104" s="15">
        <v>19704</v>
      </c>
      <c r="AI104" s="18">
        <v>302076</v>
      </c>
      <c r="AJ104" s="18">
        <f t="shared" si="1"/>
        <v>133162870</v>
      </c>
    </row>
    <row r="105" spans="1:36" s="16" customFormat="1" x14ac:dyDescent="0.15">
      <c r="A105" s="14">
        <v>40178</v>
      </c>
      <c r="B105" s="15">
        <v>45934235</v>
      </c>
      <c r="C105" s="15">
        <v>25273</v>
      </c>
      <c r="E105" s="15">
        <v>232821</v>
      </c>
      <c r="G105" s="15">
        <v>43044</v>
      </c>
      <c r="H105" s="15">
        <v>1126786</v>
      </c>
      <c r="J105" s="15">
        <v>2003603</v>
      </c>
      <c r="M105" s="15">
        <v>1799112</v>
      </c>
      <c r="O105" s="15">
        <v>9190863</v>
      </c>
      <c r="P105" s="15">
        <v>469494</v>
      </c>
      <c r="R105" s="15"/>
      <c r="T105" s="15">
        <v>9003936</v>
      </c>
      <c r="U105" s="17"/>
      <c r="V105" s="15"/>
      <c r="X105" s="15">
        <v>9588</v>
      </c>
      <c r="Y105" s="15">
        <v>3624</v>
      </c>
      <c r="AA105" s="15">
        <v>18591567</v>
      </c>
      <c r="AD105" s="15">
        <v>3447170</v>
      </c>
      <c r="AF105" s="2"/>
      <c r="AG105" s="15">
        <v>5707168</v>
      </c>
      <c r="AH105" s="15">
        <v>18817</v>
      </c>
      <c r="AI105" s="18">
        <v>256440</v>
      </c>
      <c r="AJ105" s="18">
        <f t="shared" si="1"/>
        <v>97863541</v>
      </c>
    </row>
    <row r="106" spans="1:36" s="16" customFormat="1" x14ac:dyDescent="0.15">
      <c r="A106" s="14">
        <v>40209</v>
      </c>
      <c r="B106" s="15">
        <v>65015307</v>
      </c>
      <c r="C106" s="15">
        <v>33264</v>
      </c>
      <c r="E106" s="15">
        <v>320995</v>
      </c>
      <c r="G106" s="15">
        <v>58248</v>
      </c>
      <c r="H106" s="15">
        <v>1408913</v>
      </c>
      <c r="J106" s="15">
        <v>2508977</v>
      </c>
      <c r="M106" s="15">
        <v>2570386</v>
      </c>
      <c r="O106" s="15">
        <v>12618222</v>
      </c>
      <c r="P106" s="15">
        <v>651157</v>
      </c>
      <c r="R106" s="15">
        <v>4500204</v>
      </c>
      <c r="T106" s="15">
        <v>10546322</v>
      </c>
      <c r="U106" s="17"/>
      <c r="V106" s="15"/>
      <c r="X106" s="15">
        <v>347004</v>
      </c>
      <c r="Y106" s="15">
        <v>10080</v>
      </c>
      <c r="AA106" s="15">
        <v>24494643</v>
      </c>
      <c r="AD106" s="15">
        <v>5364891</v>
      </c>
      <c r="AF106" s="2"/>
      <c r="AG106" s="15">
        <v>6874608</v>
      </c>
      <c r="AH106" s="15">
        <v>19880</v>
      </c>
      <c r="AI106" s="18">
        <v>363096</v>
      </c>
      <c r="AJ106" s="18">
        <f t="shared" si="1"/>
        <v>137706197</v>
      </c>
    </row>
    <row r="107" spans="1:36" s="16" customFormat="1" x14ac:dyDescent="0.15">
      <c r="A107" s="14">
        <v>40237</v>
      </c>
      <c r="B107" s="15">
        <v>53073814</v>
      </c>
      <c r="C107" s="15">
        <v>28668</v>
      </c>
      <c r="E107" s="15">
        <v>279416</v>
      </c>
      <c r="G107" s="15">
        <v>48636</v>
      </c>
      <c r="H107" s="15">
        <v>1427310</v>
      </c>
      <c r="J107" s="15">
        <v>2337649</v>
      </c>
      <c r="M107" s="15">
        <v>2128186</v>
      </c>
      <c r="O107" s="15">
        <v>9999458</v>
      </c>
      <c r="P107" s="15">
        <v>536568</v>
      </c>
      <c r="R107" s="15">
        <v>3887293</v>
      </c>
      <c r="T107" s="15">
        <v>9094248</v>
      </c>
      <c r="U107" s="17"/>
      <c r="V107" s="15"/>
      <c r="X107" s="15">
        <v>666312</v>
      </c>
      <c r="Y107" s="15">
        <v>22605</v>
      </c>
      <c r="AA107" s="15">
        <v>21349422</v>
      </c>
      <c r="AD107" s="15">
        <v>4385271</v>
      </c>
      <c r="AF107" s="2"/>
      <c r="AG107" s="15">
        <v>6443111</v>
      </c>
      <c r="AH107" s="15">
        <v>19899</v>
      </c>
      <c r="AI107" s="18">
        <v>280896</v>
      </c>
      <c r="AJ107" s="18">
        <f t="shared" si="1"/>
        <v>116008762</v>
      </c>
    </row>
    <row r="108" spans="1:36" s="16" customFormat="1" x14ac:dyDescent="0.15">
      <c r="A108" s="14">
        <v>40268</v>
      </c>
      <c r="B108" s="15">
        <v>75374725</v>
      </c>
      <c r="C108" s="15">
        <v>36166</v>
      </c>
      <c r="E108" s="15">
        <v>340686</v>
      </c>
      <c r="G108" s="15">
        <v>60744</v>
      </c>
      <c r="H108" s="15">
        <v>1604747</v>
      </c>
      <c r="J108" s="15">
        <v>3170138</v>
      </c>
      <c r="M108" s="15">
        <v>2910328</v>
      </c>
      <c r="O108" s="15">
        <v>14026095</v>
      </c>
      <c r="P108" s="15">
        <v>709928</v>
      </c>
      <c r="R108" s="15">
        <v>5584506</v>
      </c>
      <c r="T108" s="15">
        <v>12569796</v>
      </c>
      <c r="U108" s="17"/>
      <c r="V108" s="15"/>
      <c r="X108" s="15">
        <v>994129</v>
      </c>
      <c r="Y108" s="15">
        <v>37080</v>
      </c>
      <c r="AA108" s="15">
        <v>31330786</v>
      </c>
      <c r="AD108" s="15">
        <v>5977304</v>
      </c>
      <c r="AF108" s="2"/>
      <c r="AG108" s="15">
        <v>9454177</v>
      </c>
      <c r="AH108" s="15">
        <v>29980</v>
      </c>
      <c r="AI108" s="18">
        <v>376920</v>
      </c>
      <c r="AJ108" s="18">
        <f t="shared" si="1"/>
        <v>164588235</v>
      </c>
    </row>
    <row r="109" spans="1:36" s="16" customFormat="1" x14ac:dyDescent="0.15">
      <c r="A109" s="14">
        <v>40298</v>
      </c>
      <c r="B109" s="15">
        <v>74452090</v>
      </c>
      <c r="C109" s="15">
        <v>35618</v>
      </c>
      <c r="E109" s="15">
        <v>384908</v>
      </c>
      <c r="G109" s="15">
        <v>64140</v>
      </c>
      <c r="H109" s="15">
        <v>1531366</v>
      </c>
      <c r="J109" s="15">
        <v>2864487</v>
      </c>
      <c r="M109" s="15">
        <v>2751645</v>
      </c>
      <c r="O109" s="15">
        <v>13973927</v>
      </c>
      <c r="P109" s="15">
        <v>686817</v>
      </c>
      <c r="R109" s="15">
        <v>5255266</v>
      </c>
      <c r="T109" s="15">
        <v>12386268</v>
      </c>
      <c r="U109" s="17"/>
      <c r="V109" s="15"/>
      <c r="X109" s="15">
        <v>962333</v>
      </c>
      <c r="Y109" s="15">
        <v>44011</v>
      </c>
      <c r="AA109" s="15">
        <v>30897924</v>
      </c>
      <c r="AD109" s="15">
        <v>5783422</v>
      </c>
      <c r="AF109" s="2"/>
      <c r="AG109" s="15">
        <v>8536612</v>
      </c>
      <c r="AH109" s="15">
        <v>30257</v>
      </c>
      <c r="AI109" s="18">
        <v>386820</v>
      </c>
      <c r="AJ109" s="18">
        <f t="shared" si="1"/>
        <v>161027911</v>
      </c>
    </row>
    <row r="110" spans="1:36" s="16" customFormat="1" x14ac:dyDescent="0.15">
      <c r="A110" s="14">
        <v>40329</v>
      </c>
      <c r="B110" s="15">
        <v>71630215</v>
      </c>
      <c r="C110" s="15">
        <v>32522</v>
      </c>
      <c r="E110" s="15">
        <v>337030</v>
      </c>
      <c r="G110" s="15">
        <v>58896</v>
      </c>
      <c r="H110" s="15">
        <v>1645098</v>
      </c>
      <c r="J110" s="15">
        <v>2889299</v>
      </c>
      <c r="M110" s="15">
        <v>2619459</v>
      </c>
      <c r="O110" s="15">
        <v>13729523</v>
      </c>
      <c r="P110" s="15">
        <v>634090</v>
      </c>
      <c r="R110" s="15">
        <v>4957602</v>
      </c>
      <c r="T110" s="15">
        <v>11181612</v>
      </c>
      <c r="U110" s="17"/>
      <c r="V110" s="15">
        <v>12</v>
      </c>
      <c r="X110" s="15">
        <v>1007662</v>
      </c>
      <c r="Y110" s="15">
        <v>48618</v>
      </c>
      <c r="AA110" s="15">
        <v>30248380</v>
      </c>
      <c r="AD110" s="15">
        <v>5364289</v>
      </c>
      <c r="AF110" s="2"/>
      <c r="AG110" s="15">
        <v>8291421</v>
      </c>
      <c r="AH110" s="15">
        <v>36486</v>
      </c>
      <c r="AI110" s="18">
        <v>340464</v>
      </c>
      <c r="AJ110" s="18">
        <f t="shared" si="1"/>
        <v>155052678</v>
      </c>
    </row>
    <row r="111" spans="1:36" s="16" customFormat="1" x14ac:dyDescent="0.15">
      <c r="A111" s="14">
        <v>40359</v>
      </c>
      <c r="B111" s="15">
        <v>78043271</v>
      </c>
      <c r="C111" s="15">
        <v>34944</v>
      </c>
      <c r="E111" s="15">
        <v>339720</v>
      </c>
      <c r="G111" s="15">
        <v>53077</v>
      </c>
      <c r="H111" s="15">
        <v>1669088</v>
      </c>
      <c r="J111" s="15">
        <v>2973268</v>
      </c>
      <c r="M111" s="15">
        <v>2688527</v>
      </c>
      <c r="O111" s="15">
        <v>14999118</v>
      </c>
      <c r="P111" s="15">
        <v>670535</v>
      </c>
      <c r="R111" s="15">
        <v>5195503</v>
      </c>
      <c r="T111" s="15">
        <v>11901972</v>
      </c>
      <c r="U111" s="17"/>
      <c r="V111" s="15">
        <v>24</v>
      </c>
      <c r="X111" s="15">
        <v>997555</v>
      </c>
      <c r="Y111" s="15">
        <v>41654</v>
      </c>
      <c r="AA111" s="15">
        <v>34479306</v>
      </c>
      <c r="AD111" s="15">
        <v>5515713</v>
      </c>
      <c r="AF111" s="2"/>
      <c r="AG111" s="15">
        <v>8817436</v>
      </c>
      <c r="AH111" s="15">
        <v>38209</v>
      </c>
      <c r="AI111" s="18">
        <v>409602</v>
      </c>
      <c r="AJ111" s="18">
        <f t="shared" si="1"/>
        <v>168868522</v>
      </c>
    </row>
    <row r="112" spans="1:36" s="16" customFormat="1" x14ac:dyDescent="0.15">
      <c r="A112" s="14">
        <v>40390</v>
      </c>
      <c r="B112" s="15">
        <v>84292580</v>
      </c>
      <c r="C112" s="15">
        <v>36376</v>
      </c>
      <c r="E112" s="15">
        <v>338597</v>
      </c>
      <c r="G112" s="15">
        <v>58704</v>
      </c>
      <c r="H112" s="15">
        <v>1505864</v>
      </c>
      <c r="J112" s="15">
        <v>2645321</v>
      </c>
      <c r="M112" s="15">
        <v>2624679</v>
      </c>
      <c r="O112" s="15">
        <v>16628473</v>
      </c>
      <c r="P112" s="15">
        <v>685791</v>
      </c>
      <c r="R112" s="15">
        <v>5104155</v>
      </c>
      <c r="T112" s="15">
        <v>12733848</v>
      </c>
      <c r="U112" s="17"/>
      <c r="V112" s="15"/>
      <c r="X112" s="15">
        <v>983115</v>
      </c>
      <c r="Y112" s="15">
        <v>46417</v>
      </c>
      <c r="AA112" s="15">
        <v>37935275</v>
      </c>
      <c r="AD112" s="15">
        <v>5456633</v>
      </c>
      <c r="AF112" s="2"/>
      <c r="AG112" s="15">
        <v>7527596</v>
      </c>
      <c r="AH112" s="15">
        <v>41949</v>
      </c>
      <c r="AI112" s="18">
        <v>454637</v>
      </c>
      <c r="AJ112" s="18">
        <f t="shared" si="1"/>
        <v>179100010</v>
      </c>
    </row>
    <row r="113" spans="1:36" s="16" customFormat="1" x14ac:dyDescent="0.15">
      <c r="A113" s="14">
        <v>40421</v>
      </c>
      <c r="B113" s="15">
        <v>85243664</v>
      </c>
      <c r="C113" s="15">
        <v>36096</v>
      </c>
      <c r="E113" s="15">
        <v>326391</v>
      </c>
      <c r="G113" s="15">
        <v>51134</v>
      </c>
      <c r="H113" s="15">
        <v>1470346</v>
      </c>
      <c r="J113" s="15">
        <v>2450438</v>
      </c>
      <c r="M113" s="15">
        <v>2552331</v>
      </c>
      <c r="O113" s="15">
        <v>16991442</v>
      </c>
      <c r="P113" s="15">
        <v>674425</v>
      </c>
      <c r="R113" s="15">
        <v>4952608</v>
      </c>
      <c r="T113" s="15">
        <v>11496288</v>
      </c>
      <c r="U113" s="17"/>
      <c r="V113" s="15">
        <v>72</v>
      </c>
      <c r="X113" s="15">
        <v>1022515</v>
      </c>
      <c r="Y113" s="15">
        <v>65844</v>
      </c>
      <c r="AA113" s="15">
        <v>39532551</v>
      </c>
      <c r="AD113" s="15">
        <v>5377636</v>
      </c>
      <c r="AF113" s="2"/>
      <c r="AG113" s="15">
        <v>6341839</v>
      </c>
      <c r="AH113" s="15">
        <v>36959</v>
      </c>
      <c r="AI113" s="18">
        <v>417127</v>
      </c>
      <c r="AJ113" s="18">
        <f t="shared" si="1"/>
        <v>179039706</v>
      </c>
    </row>
    <row r="114" spans="1:36" s="16" customFormat="1" x14ac:dyDescent="0.15">
      <c r="A114" s="14">
        <v>40451</v>
      </c>
      <c r="B114" s="15">
        <v>72777327</v>
      </c>
      <c r="C114" s="15">
        <v>33936</v>
      </c>
      <c r="E114" s="15">
        <v>301104</v>
      </c>
      <c r="G114" s="15">
        <v>53546</v>
      </c>
      <c r="H114" s="15">
        <v>1203392</v>
      </c>
      <c r="J114" s="15">
        <v>2419047</v>
      </c>
      <c r="M114" s="15">
        <v>2323536</v>
      </c>
      <c r="O114" s="15">
        <v>14461843</v>
      </c>
      <c r="P114" s="15">
        <v>628920</v>
      </c>
      <c r="R114" s="15">
        <v>4526424</v>
      </c>
      <c r="T114" s="15">
        <v>10605216</v>
      </c>
      <c r="U114" s="17"/>
      <c r="V114" s="15"/>
      <c r="X114" s="15">
        <v>1002819</v>
      </c>
      <c r="Y114" s="15">
        <v>42859</v>
      </c>
      <c r="AA114" s="15">
        <v>32425389</v>
      </c>
      <c r="AD114" s="15">
        <v>4718209</v>
      </c>
      <c r="AF114" s="2"/>
      <c r="AG114" s="15">
        <v>6723232</v>
      </c>
      <c r="AH114" s="15">
        <v>31403</v>
      </c>
      <c r="AI114" s="18">
        <v>400602</v>
      </c>
      <c r="AJ114" s="18">
        <f t="shared" si="1"/>
        <v>154678804</v>
      </c>
    </row>
    <row r="115" spans="1:36" s="16" customFormat="1" x14ac:dyDescent="0.15">
      <c r="A115" s="14">
        <v>40482</v>
      </c>
      <c r="B115" s="15">
        <v>69534624</v>
      </c>
      <c r="C115" s="15">
        <v>33012</v>
      </c>
      <c r="E115" s="15">
        <v>293101</v>
      </c>
      <c r="G115" s="15">
        <v>55068</v>
      </c>
      <c r="H115" s="15">
        <v>1744122</v>
      </c>
      <c r="J115" s="15">
        <v>2807355</v>
      </c>
      <c r="M115" s="15">
        <v>2338155</v>
      </c>
      <c r="O115" s="15">
        <v>13649222</v>
      </c>
      <c r="P115" s="15">
        <v>632846</v>
      </c>
      <c r="R115" s="15">
        <v>4602339</v>
      </c>
      <c r="T115" s="15">
        <v>10415868</v>
      </c>
      <c r="U115" s="17"/>
      <c r="V115" s="15">
        <v>12</v>
      </c>
      <c r="X115" s="15">
        <v>1056586</v>
      </c>
      <c r="Y115" s="15">
        <v>52585</v>
      </c>
      <c r="AA115" s="15">
        <v>30910524</v>
      </c>
      <c r="AD115" s="15">
        <v>4668864</v>
      </c>
      <c r="AF115" s="2"/>
      <c r="AG115" s="15">
        <v>7978479</v>
      </c>
      <c r="AH115" s="15">
        <v>36781</v>
      </c>
      <c r="AI115" s="18">
        <v>361852</v>
      </c>
      <c r="AJ115" s="18">
        <f t="shared" si="1"/>
        <v>151171395</v>
      </c>
    </row>
    <row r="116" spans="1:36" s="16" customFormat="1" x14ac:dyDescent="0.15">
      <c r="A116" s="14">
        <v>40512</v>
      </c>
      <c r="B116" s="15">
        <v>59559910</v>
      </c>
      <c r="C116" s="15">
        <v>30396</v>
      </c>
      <c r="E116" s="15">
        <v>261891</v>
      </c>
      <c r="G116" s="15">
        <v>49725</v>
      </c>
      <c r="H116" s="15">
        <v>1242402</v>
      </c>
      <c r="J116" s="15">
        <v>2722573</v>
      </c>
      <c r="M116" s="15">
        <v>2135451</v>
      </c>
      <c r="O116" s="15">
        <v>11567001</v>
      </c>
      <c r="P116" s="15">
        <v>566727</v>
      </c>
      <c r="R116" s="15">
        <v>4206382</v>
      </c>
      <c r="T116" s="15">
        <v>9047028</v>
      </c>
      <c r="U116" s="17"/>
      <c r="V116" s="15">
        <v>12</v>
      </c>
      <c r="X116" s="15">
        <v>895555</v>
      </c>
      <c r="Y116" s="15">
        <v>82563</v>
      </c>
      <c r="AA116" s="15">
        <v>25669818</v>
      </c>
      <c r="AD116" s="15">
        <v>4216747</v>
      </c>
      <c r="AF116" s="2"/>
      <c r="AG116" s="15">
        <v>7304753</v>
      </c>
      <c r="AH116" s="15">
        <v>31980</v>
      </c>
      <c r="AI116" s="18">
        <v>273037</v>
      </c>
      <c r="AJ116" s="18">
        <f t="shared" si="1"/>
        <v>129863951</v>
      </c>
    </row>
    <row r="117" spans="1:36" s="16" customFormat="1" x14ac:dyDescent="0.15">
      <c r="A117" s="14">
        <v>40543</v>
      </c>
      <c r="B117" s="15">
        <v>54239884</v>
      </c>
      <c r="C117" s="15">
        <v>31254</v>
      </c>
      <c r="E117" s="15">
        <v>242895</v>
      </c>
      <c r="G117" s="15">
        <v>41928</v>
      </c>
      <c r="H117" s="15">
        <v>1282893</v>
      </c>
      <c r="J117" s="15">
        <v>2740147</v>
      </c>
      <c r="M117" s="15">
        <v>2120300</v>
      </c>
      <c r="O117" s="15">
        <v>10835140</v>
      </c>
      <c r="P117" s="15">
        <v>561220</v>
      </c>
      <c r="R117" s="15">
        <v>3952772</v>
      </c>
      <c r="T117" s="15">
        <v>8728656</v>
      </c>
      <c r="U117" s="17"/>
      <c r="V117" s="15"/>
      <c r="X117" s="15">
        <v>996875</v>
      </c>
      <c r="Y117" s="15">
        <v>136472</v>
      </c>
      <c r="AA117" s="15">
        <v>22237950</v>
      </c>
      <c r="AD117" s="15">
        <v>4080455</v>
      </c>
      <c r="AF117" s="2"/>
      <c r="AG117" s="15">
        <v>6963629</v>
      </c>
      <c r="AH117" s="15">
        <v>35894</v>
      </c>
      <c r="AI117" s="18">
        <v>288017</v>
      </c>
      <c r="AJ117" s="18">
        <f t="shared" si="1"/>
        <v>119516381</v>
      </c>
    </row>
    <row r="118" spans="1:36" s="16" customFormat="1" x14ac:dyDescent="0.15">
      <c r="A118" s="14">
        <v>40574</v>
      </c>
      <c r="B118" s="15">
        <v>55730664</v>
      </c>
      <c r="C118" s="15">
        <v>31313</v>
      </c>
      <c r="E118" s="15">
        <v>237364</v>
      </c>
      <c r="G118" s="15">
        <v>46188</v>
      </c>
      <c r="H118" s="15">
        <v>1146393</v>
      </c>
      <c r="J118" s="15">
        <v>2637229</v>
      </c>
      <c r="M118" s="15">
        <v>2276809</v>
      </c>
      <c r="O118" s="15">
        <v>11207022</v>
      </c>
      <c r="P118" s="15">
        <v>577293</v>
      </c>
      <c r="R118" s="15">
        <v>4060649</v>
      </c>
      <c r="T118" s="15">
        <v>8592396</v>
      </c>
      <c r="U118" s="17"/>
      <c r="V118" s="15">
        <v>12</v>
      </c>
      <c r="X118" s="15">
        <v>832277</v>
      </c>
      <c r="Y118" s="15">
        <v>159784</v>
      </c>
      <c r="AA118" s="15">
        <v>20867626</v>
      </c>
      <c r="AD118" s="15">
        <v>4540279</v>
      </c>
      <c r="AF118" s="2"/>
      <c r="AG118" s="15">
        <v>6194791</v>
      </c>
      <c r="AH118" s="15">
        <v>48838</v>
      </c>
      <c r="AI118" s="18">
        <v>286990</v>
      </c>
      <c r="AJ118" s="18">
        <f t="shared" si="1"/>
        <v>119473917</v>
      </c>
    </row>
    <row r="119" spans="1:36" s="16" customFormat="1" x14ac:dyDescent="0.15">
      <c r="A119" s="14">
        <v>40602</v>
      </c>
      <c r="B119" s="15">
        <v>51807656</v>
      </c>
      <c r="C119" s="15">
        <v>28164</v>
      </c>
      <c r="E119" s="15">
        <v>245115</v>
      </c>
      <c r="G119" s="15">
        <v>48084</v>
      </c>
      <c r="H119" s="15">
        <v>1177613</v>
      </c>
      <c r="J119" s="15">
        <v>2622509</v>
      </c>
      <c r="M119" s="15">
        <v>2109797</v>
      </c>
      <c r="O119" s="15">
        <v>9886773</v>
      </c>
      <c r="P119" s="15">
        <v>517942</v>
      </c>
      <c r="R119" s="15">
        <v>3912092</v>
      </c>
      <c r="T119" s="15">
        <v>8467188</v>
      </c>
      <c r="U119" s="17"/>
      <c r="V119" s="15"/>
      <c r="X119" s="15">
        <v>864915</v>
      </c>
      <c r="Y119" s="15">
        <v>162935</v>
      </c>
      <c r="AA119" s="15">
        <v>20595293</v>
      </c>
      <c r="AD119" s="15">
        <v>4214347</v>
      </c>
      <c r="AF119" s="2"/>
      <c r="AG119" s="15">
        <v>6752050</v>
      </c>
      <c r="AH119" s="15">
        <v>27129</v>
      </c>
      <c r="AI119" s="18">
        <v>324278</v>
      </c>
      <c r="AJ119" s="18">
        <f t="shared" si="1"/>
        <v>113763880</v>
      </c>
    </row>
    <row r="120" spans="1:36" s="16" customFormat="1" x14ac:dyDescent="0.15">
      <c r="A120" s="14">
        <v>40633</v>
      </c>
      <c r="B120" s="15">
        <v>61828135</v>
      </c>
      <c r="C120" s="15">
        <v>34740</v>
      </c>
      <c r="E120" s="15">
        <v>281712</v>
      </c>
      <c r="G120" s="15">
        <v>50340</v>
      </c>
      <c r="H120" s="15">
        <v>1115497</v>
      </c>
      <c r="J120" s="15">
        <v>3174576</v>
      </c>
      <c r="M120" s="15">
        <v>2508661</v>
      </c>
      <c r="O120" s="15">
        <v>11706448</v>
      </c>
      <c r="P120" s="15">
        <v>632411</v>
      </c>
      <c r="R120" s="15">
        <v>4774935</v>
      </c>
      <c r="T120" s="15">
        <v>9750780</v>
      </c>
      <c r="U120" s="17"/>
      <c r="V120" s="15">
        <v>24</v>
      </c>
      <c r="X120" s="15">
        <v>953260</v>
      </c>
      <c r="Y120" s="15">
        <v>184412</v>
      </c>
      <c r="AA120" s="15">
        <v>25477153</v>
      </c>
      <c r="AD120" s="15">
        <v>4937660</v>
      </c>
      <c r="AF120" s="2"/>
      <c r="AG120" s="15">
        <v>8564565</v>
      </c>
      <c r="AH120" s="15">
        <v>36123</v>
      </c>
      <c r="AI120" s="18">
        <v>310733</v>
      </c>
      <c r="AJ120" s="18">
        <f t="shared" si="1"/>
        <v>136322165</v>
      </c>
    </row>
    <row r="121" spans="1:36" s="16" customFormat="1" x14ac:dyDescent="0.15">
      <c r="A121" s="14">
        <v>40663</v>
      </c>
      <c r="B121" s="15">
        <v>75258526</v>
      </c>
      <c r="C121" s="15">
        <v>38784</v>
      </c>
      <c r="E121" s="15">
        <v>316416</v>
      </c>
      <c r="G121" s="15">
        <v>51805</v>
      </c>
      <c r="H121" s="15">
        <v>1198391</v>
      </c>
      <c r="J121" s="15">
        <v>3217888</v>
      </c>
      <c r="M121" s="15">
        <v>2847631</v>
      </c>
      <c r="O121" s="15">
        <v>13627289</v>
      </c>
      <c r="P121" s="15">
        <v>697378</v>
      </c>
      <c r="R121" s="15">
        <v>5638255</v>
      </c>
      <c r="T121" s="15">
        <v>10297800</v>
      </c>
      <c r="U121" s="17"/>
      <c r="V121" s="15"/>
      <c r="X121" s="15">
        <v>1052521</v>
      </c>
      <c r="Y121" s="15">
        <v>228284</v>
      </c>
      <c r="AA121" s="15">
        <v>31390745</v>
      </c>
      <c r="AD121" s="15">
        <v>5786200</v>
      </c>
      <c r="AF121" s="2"/>
      <c r="AG121" s="15">
        <v>9187185</v>
      </c>
      <c r="AH121" s="15">
        <v>38650</v>
      </c>
      <c r="AI121" s="18">
        <v>360554</v>
      </c>
      <c r="AJ121" s="18">
        <f t="shared" si="1"/>
        <v>161234302</v>
      </c>
    </row>
    <row r="122" spans="1:36" s="16" customFormat="1" x14ac:dyDescent="0.15">
      <c r="A122" s="14">
        <v>40694</v>
      </c>
      <c r="B122" s="15">
        <v>88298586</v>
      </c>
      <c r="C122" s="15">
        <v>41544</v>
      </c>
      <c r="E122" s="15">
        <v>389358</v>
      </c>
      <c r="G122" s="15">
        <v>63530</v>
      </c>
      <c r="H122" s="15">
        <v>1356989</v>
      </c>
      <c r="J122" s="15">
        <v>3701769</v>
      </c>
      <c r="M122" s="15">
        <v>3183738</v>
      </c>
      <c r="O122" s="15">
        <v>15936186</v>
      </c>
      <c r="P122" s="15">
        <v>756791</v>
      </c>
      <c r="R122" s="15">
        <v>6287109</v>
      </c>
      <c r="T122" s="15">
        <v>11881560</v>
      </c>
      <c r="U122" s="17"/>
      <c r="V122" s="15"/>
      <c r="X122" s="15">
        <v>1153180</v>
      </c>
      <c r="Y122" s="15">
        <v>257837</v>
      </c>
      <c r="AA122" s="15">
        <v>37542353</v>
      </c>
      <c r="AD122" s="15">
        <v>6526283</v>
      </c>
      <c r="AF122" s="2"/>
      <c r="AG122" s="15">
        <v>10410121</v>
      </c>
      <c r="AH122" s="15">
        <v>46653</v>
      </c>
      <c r="AI122" s="18">
        <v>444464</v>
      </c>
      <c r="AJ122" s="18">
        <f t="shared" si="1"/>
        <v>188278051</v>
      </c>
    </row>
    <row r="123" spans="1:36" s="16" customFormat="1" x14ac:dyDescent="0.15">
      <c r="A123" s="14">
        <v>40724</v>
      </c>
      <c r="B123" s="15">
        <v>80112648</v>
      </c>
      <c r="C123" s="15">
        <v>41412</v>
      </c>
      <c r="E123" s="15">
        <v>355269</v>
      </c>
      <c r="G123" s="15">
        <v>55548</v>
      </c>
      <c r="H123" s="15">
        <v>1315630</v>
      </c>
      <c r="J123" s="15">
        <v>3223472</v>
      </c>
      <c r="M123" s="15">
        <v>2662794</v>
      </c>
      <c r="O123" s="15">
        <v>14557799</v>
      </c>
      <c r="P123" s="15">
        <v>676628</v>
      </c>
      <c r="R123" s="15">
        <v>5274210</v>
      </c>
      <c r="T123" s="15">
        <v>11268072</v>
      </c>
      <c r="U123" s="17"/>
      <c r="V123" s="15">
        <v>12</v>
      </c>
      <c r="X123" s="15">
        <v>2045289</v>
      </c>
      <c r="Y123" s="15">
        <v>407567</v>
      </c>
      <c r="AA123" s="15">
        <v>34287904</v>
      </c>
      <c r="AD123" s="15">
        <v>5234513</v>
      </c>
      <c r="AF123" s="2"/>
      <c r="AG123" s="15">
        <v>9302862</v>
      </c>
      <c r="AH123" s="15">
        <v>39382</v>
      </c>
      <c r="AI123" s="18">
        <v>445313</v>
      </c>
      <c r="AJ123" s="18">
        <f t="shared" si="1"/>
        <v>171306324</v>
      </c>
    </row>
    <row r="124" spans="1:36" s="16" customFormat="1" x14ac:dyDescent="0.15">
      <c r="A124" s="14">
        <v>40755</v>
      </c>
      <c r="B124" s="15">
        <v>84340660</v>
      </c>
      <c r="C124" s="15">
        <v>39936</v>
      </c>
      <c r="E124" s="15">
        <v>370732</v>
      </c>
      <c r="G124" s="15">
        <v>46982</v>
      </c>
      <c r="H124" s="15">
        <v>1090812</v>
      </c>
      <c r="J124" s="15">
        <v>2791211</v>
      </c>
      <c r="M124" s="15">
        <v>2537973</v>
      </c>
      <c r="O124" s="15">
        <v>15398013</v>
      </c>
      <c r="P124" s="15">
        <v>668909</v>
      </c>
      <c r="R124" s="15">
        <v>4897742</v>
      </c>
      <c r="T124" s="15">
        <v>10756128</v>
      </c>
      <c r="U124" s="17"/>
      <c r="V124" s="15"/>
      <c r="X124" s="15">
        <v>5413280</v>
      </c>
      <c r="Y124" s="15">
        <v>1162833</v>
      </c>
      <c r="AA124" s="15">
        <v>35556803</v>
      </c>
      <c r="AD124" s="15">
        <v>4412237</v>
      </c>
      <c r="AF124" s="2"/>
      <c r="AG124" s="15">
        <v>7835929</v>
      </c>
      <c r="AH124" s="15">
        <v>52605</v>
      </c>
      <c r="AI124" s="18">
        <v>410757</v>
      </c>
      <c r="AJ124" s="18">
        <f t="shared" si="1"/>
        <v>177783542</v>
      </c>
    </row>
    <row r="125" spans="1:36" s="16" customFormat="1" x14ac:dyDescent="0.15">
      <c r="A125" s="14">
        <v>40786</v>
      </c>
      <c r="B125" s="15">
        <v>93578380</v>
      </c>
      <c r="C125" s="15">
        <v>40428</v>
      </c>
      <c r="E125" s="15">
        <v>417622</v>
      </c>
      <c r="G125" s="15">
        <v>49776</v>
      </c>
      <c r="H125" s="15">
        <v>1121811</v>
      </c>
      <c r="J125" s="15">
        <v>2835872</v>
      </c>
      <c r="M125" s="15">
        <v>2723221</v>
      </c>
      <c r="O125" s="15">
        <v>16998563</v>
      </c>
      <c r="P125" s="15">
        <v>711285</v>
      </c>
      <c r="R125" s="15">
        <v>5189371</v>
      </c>
      <c r="T125" s="15">
        <v>11618376</v>
      </c>
      <c r="U125" s="17"/>
      <c r="V125" s="15">
        <v>12</v>
      </c>
      <c r="X125" s="15">
        <v>5819860</v>
      </c>
      <c r="Y125" s="15">
        <v>1296580</v>
      </c>
      <c r="AA125" s="15">
        <v>41237038</v>
      </c>
      <c r="AD125" s="15">
        <v>4796472</v>
      </c>
      <c r="AF125" s="2"/>
      <c r="AG125" s="15">
        <v>7208012</v>
      </c>
      <c r="AH125" s="15">
        <v>50996</v>
      </c>
      <c r="AI125" s="18">
        <v>492249</v>
      </c>
      <c r="AJ125" s="18">
        <f t="shared" si="1"/>
        <v>196185924</v>
      </c>
    </row>
    <row r="126" spans="1:36" s="16" customFormat="1" x14ac:dyDescent="0.15">
      <c r="A126" s="14">
        <v>40816</v>
      </c>
      <c r="B126" s="15">
        <v>81185472</v>
      </c>
      <c r="C126" s="15">
        <v>39613</v>
      </c>
      <c r="E126" s="15">
        <v>396237</v>
      </c>
      <c r="G126" s="15">
        <v>48456</v>
      </c>
      <c r="H126" s="15">
        <v>1187260</v>
      </c>
      <c r="J126" s="15">
        <v>2662934</v>
      </c>
      <c r="M126" s="15">
        <v>2384189</v>
      </c>
      <c r="O126" s="15">
        <v>14995340</v>
      </c>
      <c r="P126" s="15">
        <v>640134</v>
      </c>
      <c r="R126" s="15">
        <v>4589687</v>
      </c>
      <c r="T126" s="15">
        <v>10271304</v>
      </c>
      <c r="U126" s="17"/>
      <c r="V126" s="15">
        <v>12</v>
      </c>
      <c r="X126" s="15">
        <v>5300635</v>
      </c>
      <c r="Y126" s="15">
        <v>1104883</v>
      </c>
      <c r="AA126" s="15">
        <v>35922986</v>
      </c>
      <c r="AD126" s="15">
        <v>4100581</v>
      </c>
      <c r="AF126" s="2">
        <v>0</v>
      </c>
      <c r="AG126" s="15">
        <v>7321291</v>
      </c>
      <c r="AH126" s="15">
        <v>51190</v>
      </c>
      <c r="AI126" s="18">
        <v>396067</v>
      </c>
      <c r="AJ126" s="18">
        <f t="shared" si="1"/>
        <v>172598271</v>
      </c>
    </row>
    <row r="127" spans="1:36" s="16" customFormat="1" x14ac:dyDescent="0.15">
      <c r="A127" s="14">
        <v>40847</v>
      </c>
      <c r="B127" s="15">
        <v>74229130</v>
      </c>
      <c r="C127" s="15">
        <v>35448</v>
      </c>
      <c r="E127" s="15">
        <v>378852</v>
      </c>
      <c r="G127" s="15">
        <v>50136</v>
      </c>
      <c r="H127" s="15">
        <v>1287468</v>
      </c>
      <c r="J127" s="15">
        <v>2958961</v>
      </c>
      <c r="M127" s="15">
        <v>2376458</v>
      </c>
      <c r="O127" s="15">
        <v>13886608</v>
      </c>
      <c r="P127" s="15">
        <v>617564</v>
      </c>
      <c r="R127" s="15">
        <v>4579433</v>
      </c>
      <c r="T127" s="15">
        <v>9872244</v>
      </c>
      <c r="U127" s="17"/>
      <c r="V127" s="15"/>
      <c r="X127" s="15">
        <v>5357669</v>
      </c>
      <c r="Y127" s="15">
        <v>1087030</v>
      </c>
      <c r="AA127" s="15">
        <v>32021894</v>
      </c>
      <c r="AD127" s="15">
        <v>3915756</v>
      </c>
      <c r="AF127" s="2">
        <v>72</v>
      </c>
      <c r="AG127" s="15">
        <v>7989052</v>
      </c>
      <c r="AH127" s="15">
        <v>45322</v>
      </c>
      <c r="AI127" s="18">
        <v>367320</v>
      </c>
      <c r="AJ127" s="18">
        <f t="shared" si="1"/>
        <v>161056417</v>
      </c>
    </row>
    <row r="128" spans="1:36" s="16" customFormat="1" x14ac:dyDescent="0.15">
      <c r="A128" s="14">
        <v>40877</v>
      </c>
      <c r="B128" s="15">
        <v>63115136</v>
      </c>
      <c r="C128" s="15">
        <v>32699</v>
      </c>
      <c r="E128" s="15">
        <v>335923</v>
      </c>
      <c r="G128" s="15">
        <v>46812</v>
      </c>
      <c r="H128" s="15">
        <v>1198356</v>
      </c>
      <c r="J128" s="15">
        <v>2898058</v>
      </c>
      <c r="M128" s="15">
        <v>2103721</v>
      </c>
      <c r="O128" s="15">
        <v>11523187</v>
      </c>
      <c r="P128" s="15">
        <v>559314</v>
      </c>
      <c r="R128" s="15">
        <v>4148548</v>
      </c>
      <c r="T128" s="15">
        <v>9478920</v>
      </c>
      <c r="U128" s="17"/>
      <c r="V128" s="15"/>
      <c r="X128" s="15">
        <v>4714093</v>
      </c>
      <c r="Y128" s="15">
        <v>975611</v>
      </c>
      <c r="AA128" s="15">
        <v>26455045</v>
      </c>
      <c r="AD128" s="15">
        <v>3531739</v>
      </c>
      <c r="AF128" s="2"/>
      <c r="AG128" s="15">
        <v>7569651</v>
      </c>
      <c r="AH128" s="15">
        <v>39914</v>
      </c>
      <c r="AI128" s="18">
        <v>290852</v>
      </c>
      <c r="AJ128" s="18">
        <f t="shared" si="1"/>
        <v>139017579</v>
      </c>
    </row>
    <row r="129" spans="1:36" s="16" customFormat="1" x14ac:dyDescent="0.15">
      <c r="A129" s="14">
        <v>40908</v>
      </c>
      <c r="B129" s="15">
        <v>56703471</v>
      </c>
      <c r="C129" s="15">
        <v>35448</v>
      </c>
      <c r="E129" s="15">
        <v>314340</v>
      </c>
      <c r="G129" s="15">
        <v>41736</v>
      </c>
      <c r="H129" s="15">
        <v>898420</v>
      </c>
      <c r="J129" s="15">
        <v>2814818</v>
      </c>
      <c r="M129" s="15">
        <v>2073178</v>
      </c>
      <c r="O129" s="15">
        <v>10578621</v>
      </c>
      <c r="P129" s="15">
        <v>526324</v>
      </c>
      <c r="R129" s="15">
        <v>3850392</v>
      </c>
      <c r="T129" s="15">
        <v>8191464</v>
      </c>
      <c r="U129" s="17"/>
      <c r="V129" s="15"/>
      <c r="X129" s="15">
        <v>4325683</v>
      </c>
      <c r="Y129" s="15">
        <v>924232</v>
      </c>
      <c r="AA129" s="15">
        <v>22649161</v>
      </c>
      <c r="AD129" s="15">
        <v>3292498</v>
      </c>
      <c r="AF129" s="2">
        <v>-72</v>
      </c>
      <c r="AG129" s="15">
        <v>7143635</v>
      </c>
      <c r="AH129" s="15">
        <v>39358</v>
      </c>
      <c r="AI129" s="18">
        <v>263242</v>
      </c>
      <c r="AJ129" s="18">
        <f t="shared" si="1"/>
        <v>124665949</v>
      </c>
    </row>
    <row r="130" spans="1:36" s="16" customFormat="1" x14ac:dyDescent="0.15">
      <c r="A130" s="14">
        <v>40939</v>
      </c>
      <c r="B130" s="15">
        <v>69383845</v>
      </c>
      <c r="C130" s="15">
        <v>37092</v>
      </c>
      <c r="E130" s="15">
        <v>344547</v>
      </c>
      <c r="G130" s="15">
        <v>53664</v>
      </c>
      <c r="H130" s="15">
        <v>821407</v>
      </c>
      <c r="J130" s="15">
        <v>3036867</v>
      </c>
      <c r="M130" s="15">
        <v>2568250</v>
      </c>
      <c r="O130" s="15">
        <v>13077757</v>
      </c>
      <c r="P130" s="15">
        <v>652990</v>
      </c>
      <c r="R130" s="15">
        <v>4653709</v>
      </c>
      <c r="T130" s="15">
        <v>9319584</v>
      </c>
      <c r="U130" s="17"/>
      <c r="V130" s="15">
        <v>24</v>
      </c>
      <c r="X130" s="15">
        <v>4868109</v>
      </c>
      <c r="Y130" s="15">
        <v>1201195</v>
      </c>
      <c r="AA130" s="15">
        <v>25370727</v>
      </c>
      <c r="AD130" s="15">
        <v>4121394</v>
      </c>
      <c r="AF130" s="2"/>
      <c r="AG130" s="15">
        <v>7261168</v>
      </c>
      <c r="AH130" s="15">
        <v>51926</v>
      </c>
      <c r="AI130" s="18">
        <v>340109</v>
      </c>
      <c r="AJ130" s="18">
        <f t="shared" si="1"/>
        <v>147164364</v>
      </c>
    </row>
    <row r="131" spans="1:36" s="16" customFormat="1" x14ac:dyDescent="0.15">
      <c r="A131" s="14">
        <v>40968</v>
      </c>
      <c r="B131" s="15">
        <v>60147381</v>
      </c>
      <c r="C131" s="15">
        <v>31932</v>
      </c>
      <c r="E131" s="15">
        <v>332469</v>
      </c>
      <c r="G131" s="15">
        <v>47364</v>
      </c>
      <c r="H131" s="15">
        <v>833174</v>
      </c>
      <c r="J131" s="15">
        <v>2885323</v>
      </c>
      <c r="M131" s="15">
        <v>2231686</v>
      </c>
      <c r="O131" s="15">
        <v>10695726</v>
      </c>
      <c r="P131" s="15">
        <v>552811</v>
      </c>
      <c r="R131" s="15">
        <v>4314237</v>
      </c>
      <c r="T131" s="15">
        <v>9082824</v>
      </c>
      <c r="U131" s="17"/>
      <c r="V131" s="15">
        <v>36</v>
      </c>
      <c r="X131" s="15">
        <v>4723374</v>
      </c>
      <c r="Y131" s="15">
        <v>1048041</v>
      </c>
      <c r="AA131" s="15">
        <v>23990963</v>
      </c>
      <c r="AD131" s="15">
        <v>3616262</v>
      </c>
      <c r="AF131" s="2">
        <v>48</v>
      </c>
      <c r="AG131" s="15">
        <v>7189856</v>
      </c>
      <c r="AH131" s="15">
        <v>44474</v>
      </c>
      <c r="AI131" s="18">
        <v>295008</v>
      </c>
      <c r="AJ131" s="18">
        <f t="shared" si="1"/>
        <v>132062989</v>
      </c>
    </row>
    <row r="132" spans="1:36" s="16" customFormat="1" x14ac:dyDescent="0.15">
      <c r="A132" s="14">
        <v>40999</v>
      </c>
      <c r="B132" s="15">
        <v>65582636</v>
      </c>
      <c r="C132" s="15">
        <v>36144</v>
      </c>
      <c r="E132" s="15">
        <v>372462</v>
      </c>
      <c r="G132" s="15">
        <v>46176</v>
      </c>
      <c r="H132" s="15">
        <v>931818</v>
      </c>
      <c r="J132" s="15">
        <v>3129938</v>
      </c>
      <c r="M132" s="15">
        <v>2472118</v>
      </c>
      <c r="O132" s="15">
        <v>11740436</v>
      </c>
      <c r="P132" s="15">
        <v>577808</v>
      </c>
      <c r="R132" s="15">
        <v>4797609</v>
      </c>
      <c r="T132" s="15">
        <v>8882676</v>
      </c>
      <c r="U132" s="17"/>
      <c r="V132" s="15"/>
      <c r="X132" s="15">
        <v>5389088</v>
      </c>
      <c r="Y132" s="15">
        <v>1153134</v>
      </c>
      <c r="AA132" s="15">
        <v>26767999</v>
      </c>
      <c r="AD132" s="15">
        <v>3890079</v>
      </c>
      <c r="AF132" s="2">
        <v>72</v>
      </c>
      <c r="AG132" s="15">
        <v>8125590</v>
      </c>
      <c r="AH132" s="15">
        <v>46349</v>
      </c>
      <c r="AI132" s="18">
        <v>295788</v>
      </c>
      <c r="AJ132" s="18">
        <f t="shared" si="1"/>
        <v>144237920</v>
      </c>
    </row>
    <row r="133" spans="1:36" s="16" customFormat="1" x14ac:dyDescent="0.15">
      <c r="A133" s="14">
        <v>41029</v>
      </c>
      <c r="B133" s="15">
        <v>76581283</v>
      </c>
      <c r="C133" s="15">
        <v>38424</v>
      </c>
      <c r="E133" s="15">
        <v>406476</v>
      </c>
      <c r="G133" s="15">
        <v>49980</v>
      </c>
      <c r="H133" s="15">
        <v>780061</v>
      </c>
      <c r="J133" s="15">
        <v>3247969</v>
      </c>
      <c r="M133" s="15">
        <v>2791380</v>
      </c>
      <c r="O133" s="15">
        <v>13520834</v>
      </c>
      <c r="P133" s="15">
        <v>629676</v>
      </c>
      <c r="R133" s="15">
        <v>5418985</v>
      </c>
      <c r="T133" s="15">
        <v>10436856</v>
      </c>
      <c r="U133" s="17"/>
      <c r="V133" s="15"/>
      <c r="X133" s="15">
        <v>5941959</v>
      </c>
      <c r="Y133" s="15">
        <v>1289752</v>
      </c>
      <c r="AA133" s="15">
        <v>30764291</v>
      </c>
      <c r="AD133" s="15">
        <v>4403605</v>
      </c>
      <c r="AF133" s="2">
        <v>24</v>
      </c>
      <c r="AG133" s="15">
        <v>8611304</v>
      </c>
      <c r="AH133" s="15">
        <v>51951</v>
      </c>
      <c r="AI133" s="18">
        <v>331104</v>
      </c>
      <c r="AJ133" s="18">
        <f t="shared" si="1"/>
        <v>165295914</v>
      </c>
    </row>
    <row r="134" spans="1:36" s="16" customFormat="1" x14ac:dyDescent="0.15">
      <c r="A134" s="14">
        <v>41060</v>
      </c>
      <c r="B134" s="15">
        <v>87462324</v>
      </c>
      <c r="C134" s="15">
        <v>43939</v>
      </c>
      <c r="E134" s="15">
        <v>467007</v>
      </c>
      <c r="G134" s="15">
        <v>62124</v>
      </c>
      <c r="H134" s="15">
        <v>1056301</v>
      </c>
      <c r="J134" s="15">
        <v>3628120</v>
      </c>
      <c r="M134" s="15">
        <v>3095678</v>
      </c>
      <c r="O134" s="15">
        <v>15276554</v>
      </c>
      <c r="P134" s="15">
        <v>689673</v>
      </c>
      <c r="R134" s="15">
        <v>5845469</v>
      </c>
      <c r="T134" s="15">
        <v>11746872</v>
      </c>
      <c r="U134" s="17"/>
      <c r="V134" s="15">
        <v>60</v>
      </c>
      <c r="X134" s="15">
        <v>6672711</v>
      </c>
      <c r="Y134" s="15">
        <v>1389383</v>
      </c>
      <c r="AA134" s="15">
        <v>35682628</v>
      </c>
      <c r="AD134" s="15">
        <v>4797855</v>
      </c>
      <c r="AF134" s="2">
        <v>36</v>
      </c>
      <c r="AG134" s="15">
        <v>9703063</v>
      </c>
      <c r="AH134" s="15">
        <v>58739</v>
      </c>
      <c r="AI134" s="18">
        <v>417708</v>
      </c>
      <c r="AJ134" s="18">
        <f t="shared" si="1"/>
        <v>188096244</v>
      </c>
    </row>
    <row r="135" spans="1:36" s="16" customFormat="1" x14ac:dyDescent="0.15">
      <c r="A135" s="14">
        <v>41090</v>
      </c>
      <c r="B135" s="15">
        <v>78476277</v>
      </c>
      <c r="C135" s="15">
        <v>40181</v>
      </c>
      <c r="E135" s="15">
        <v>414409</v>
      </c>
      <c r="G135" s="15">
        <v>50304</v>
      </c>
      <c r="H135" s="15">
        <v>851375</v>
      </c>
      <c r="J135" s="15">
        <v>3154968</v>
      </c>
      <c r="M135" s="15">
        <v>2593750</v>
      </c>
      <c r="O135" s="15">
        <v>13807895</v>
      </c>
      <c r="P135" s="15">
        <v>594116</v>
      </c>
      <c r="R135" s="15">
        <v>4965776</v>
      </c>
      <c r="T135" s="15">
        <v>10109496</v>
      </c>
      <c r="U135" s="17"/>
      <c r="V135" s="15"/>
      <c r="X135" s="15">
        <v>5822986</v>
      </c>
      <c r="Y135" s="15">
        <v>1139769</v>
      </c>
      <c r="AA135" s="15">
        <v>33158683</v>
      </c>
      <c r="AD135" s="15">
        <v>4057314</v>
      </c>
      <c r="AF135" s="2">
        <v>72</v>
      </c>
      <c r="AG135" s="15">
        <v>8633310</v>
      </c>
      <c r="AH135" s="15">
        <v>51462</v>
      </c>
      <c r="AI135" s="18">
        <v>326388</v>
      </c>
      <c r="AJ135" s="18">
        <f t="shared" si="1"/>
        <v>168248531</v>
      </c>
    </row>
    <row r="136" spans="1:36" s="16" customFormat="1" x14ac:dyDescent="0.15">
      <c r="A136" s="14">
        <v>41121</v>
      </c>
      <c r="B136" s="15">
        <v>95334373</v>
      </c>
      <c r="C136" s="15">
        <v>42888</v>
      </c>
      <c r="E136" s="15">
        <v>499075</v>
      </c>
      <c r="G136" s="15">
        <v>60741</v>
      </c>
      <c r="H136" s="15">
        <v>902236</v>
      </c>
      <c r="J136" s="15">
        <v>3195673</v>
      </c>
      <c r="M136" s="15">
        <v>2907128</v>
      </c>
      <c r="O136" s="15">
        <v>17050461</v>
      </c>
      <c r="P136" s="15">
        <v>674159</v>
      </c>
      <c r="R136" s="15">
        <v>5402899</v>
      </c>
      <c r="T136" s="15">
        <v>11636724</v>
      </c>
      <c r="U136" s="17"/>
      <c r="V136" s="15">
        <v>12</v>
      </c>
      <c r="X136" s="15">
        <v>6504389</v>
      </c>
      <c r="Y136" s="15">
        <v>1265817</v>
      </c>
      <c r="AA136" s="15">
        <v>42751333</v>
      </c>
      <c r="AD136" s="15">
        <v>4630743</v>
      </c>
      <c r="AF136" s="2">
        <v>120</v>
      </c>
      <c r="AG136" s="15">
        <v>8575246</v>
      </c>
      <c r="AH136" s="15">
        <v>54960</v>
      </c>
      <c r="AI136" s="18">
        <v>385416</v>
      </c>
      <c r="AJ136" s="18">
        <f t="shared" si="1"/>
        <v>201874393</v>
      </c>
    </row>
    <row r="137" spans="1:36" s="16" customFormat="1" x14ac:dyDescent="0.15">
      <c r="A137" s="14">
        <v>41152</v>
      </c>
      <c r="B137" s="15">
        <v>96686788</v>
      </c>
      <c r="C137" s="15">
        <v>46123</v>
      </c>
      <c r="E137" s="15">
        <v>482257</v>
      </c>
      <c r="G137" s="15">
        <v>51528</v>
      </c>
      <c r="H137" s="15">
        <v>712390</v>
      </c>
      <c r="J137" s="15">
        <v>2895794</v>
      </c>
      <c r="M137" s="15">
        <v>2797971</v>
      </c>
      <c r="O137" s="15">
        <v>16887659</v>
      </c>
      <c r="P137" s="15">
        <v>655850</v>
      </c>
      <c r="R137" s="15">
        <v>5106135</v>
      </c>
      <c r="T137" s="15">
        <v>11465976</v>
      </c>
      <c r="U137" s="17"/>
      <c r="V137" s="15">
        <v>36</v>
      </c>
      <c r="X137" s="15">
        <v>6265382</v>
      </c>
      <c r="Y137" s="15">
        <v>1236117</v>
      </c>
      <c r="AA137" s="15">
        <v>45068050</v>
      </c>
      <c r="AD137" s="15">
        <v>4584009</v>
      </c>
      <c r="AF137" s="2">
        <v>24</v>
      </c>
      <c r="AG137" s="15">
        <v>6935939</v>
      </c>
      <c r="AH137" s="15">
        <v>56776</v>
      </c>
      <c r="AI137" s="18">
        <v>393096</v>
      </c>
      <c r="AJ137" s="18">
        <f t="shared" si="1"/>
        <v>202327900</v>
      </c>
    </row>
    <row r="138" spans="1:36" s="16" customFormat="1" x14ac:dyDescent="0.15">
      <c r="A138" s="14">
        <v>41182</v>
      </c>
      <c r="B138" s="15">
        <v>79668821</v>
      </c>
      <c r="C138" s="15">
        <v>40236</v>
      </c>
      <c r="E138" s="15">
        <v>438445</v>
      </c>
      <c r="G138" s="15">
        <v>44980</v>
      </c>
      <c r="H138" s="15">
        <v>719785</v>
      </c>
      <c r="J138" s="15">
        <v>2533299</v>
      </c>
      <c r="M138" s="15">
        <v>2379947</v>
      </c>
      <c r="O138" s="15">
        <v>14173218</v>
      </c>
      <c r="P138" s="15">
        <v>558590</v>
      </c>
      <c r="R138" s="15">
        <v>4407992</v>
      </c>
      <c r="T138" s="15">
        <v>9522444</v>
      </c>
      <c r="U138" s="17"/>
      <c r="V138" s="15">
        <v>60</v>
      </c>
      <c r="X138" s="15">
        <v>5358333</v>
      </c>
      <c r="Y138" s="15">
        <v>1031929</v>
      </c>
      <c r="AA138" s="15">
        <v>36552390</v>
      </c>
      <c r="AD138" s="15">
        <v>3841831</v>
      </c>
      <c r="AF138" s="2">
        <v>108</v>
      </c>
      <c r="AG138" s="15">
        <v>6745390</v>
      </c>
      <c r="AH138" s="15">
        <v>50600</v>
      </c>
      <c r="AI138" s="18">
        <v>340032</v>
      </c>
      <c r="AJ138" s="18">
        <f t="shared" ref="AJ138:AJ153" si="2">SUM(B138:C138,E138,G138:H138,J138,M138,O138,P138,R138,T138,V138,X138:Y138,AA138,AD138,AF138:AI138)</f>
        <v>168408430</v>
      </c>
    </row>
    <row r="139" spans="1:36" s="16" customFormat="1" x14ac:dyDescent="0.15">
      <c r="A139" s="14">
        <v>41213</v>
      </c>
      <c r="B139" s="15">
        <v>79108693</v>
      </c>
      <c r="C139" s="15">
        <v>37885</v>
      </c>
      <c r="E139" s="15">
        <v>416971</v>
      </c>
      <c r="G139" s="15">
        <v>48403</v>
      </c>
      <c r="H139" s="15">
        <v>975830</v>
      </c>
      <c r="J139" s="15">
        <v>3065641</v>
      </c>
      <c r="M139" s="15">
        <v>2505680</v>
      </c>
      <c r="O139" s="15">
        <v>14273708</v>
      </c>
      <c r="P139" s="15">
        <v>606247</v>
      </c>
      <c r="R139" s="15">
        <v>4791549</v>
      </c>
      <c r="T139" s="15">
        <v>10065312</v>
      </c>
      <c r="U139" s="17"/>
      <c r="V139" s="15">
        <v>12</v>
      </c>
      <c r="X139" s="15">
        <v>5795702</v>
      </c>
      <c r="Y139" s="15">
        <v>1083986</v>
      </c>
      <c r="AA139" s="15">
        <v>35416710</v>
      </c>
      <c r="AD139" s="15">
        <v>3989615</v>
      </c>
      <c r="AF139" s="2">
        <v>36</v>
      </c>
      <c r="AG139" s="15">
        <v>8245200</v>
      </c>
      <c r="AH139" s="15">
        <v>52917</v>
      </c>
      <c r="AI139" s="18">
        <v>321648</v>
      </c>
      <c r="AJ139" s="18">
        <f t="shared" si="2"/>
        <v>170801745</v>
      </c>
    </row>
    <row r="140" spans="1:36" s="16" customFormat="1" x14ac:dyDescent="0.15">
      <c r="A140" s="14">
        <v>41243</v>
      </c>
      <c r="B140" s="15">
        <v>59457439</v>
      </c>
      <c r="C140" s="15">
        <v>33348</v>
      </c>
      <c r="E140" s="15">
        <v>356539</v>
      </c>
      <c r="G140" s="15">
        <v>39984</v>
      </c>
      <c r="H140" s="15">
        <v>784526</v>
      </c>
      <c r="J140" s="15">
        <v>2683899</v>
      </c>
      <c r="M140" s="15">
        <v>2036476</v>
      </c>
      <c r="O140" s="15">
        <v>10583570</v>
      </c>
      <c r="P140" s="15">
        <v>485179</v>
      </c>
      <c r="R140" s="15">
        <v>3864680</v>
      </c>
      <c r="T140" s="15">
        <v>7803480</v>
      </c>
      <c r="U140" s="17"/>
      <c r="V140" s="15">
        <v>12</v>
      </c>
      <c r="X140" s="15">
        <v>4753104</v>
      </c>
      <c r="Y140" s="15">
        <v>860871</v>
      </c>
      <c r="AA140" s="15">
        <v>25031270</v>
      </c>
      <c r="AD140" s="15">
        <v>3174040</v>
      </c>
      <c r="AF140" s="2">
        <v>36</v>
      </c>
      <c r="AG140" s="15">
        <v>6602275</v>
      </c>
      <c r="AH140" s="15">
        <v>40383</v>
      </c>
      <c r="AI140" s="18">
        <v>248220</v>
      </c>
      <c r="AJ140" s="18">
        <f t="shared" si="2"/>
        <v>128839331</v>
      </c>
    </row>
    <row r="141" spans="1:36" s="16" customFormat="1" x14ac:dyDescent="0.15">
      <c r="A141" s="14">
        <v>41274</v>
      </c>
      <c r="B141" s="15">
        <v>53440119</v>
      </c>
      <c r="C141" s="15">
        <v>28920</v>
      </c>
      <c r="E141" s="15">
        <v>350309</v>
      </c>
      <c r="G141" s="15">
        <v>40547</v>
      </c>
      <c r="H141" s="15">
        <v>672263</v>
      </c>
      <c r="J141" s="15">
        <v>2612756</v>
      </c>
      <c r="M141" s="15">
        <v>1969985</v>
      </c>
      <c r="O141" s="15">
        <v>10141021</v>
      </c>
      <c r="P141" s="15">
        <v>470133</v>
      </c>
      <c r="R141" s="15">
        <v>3596574</v>
      </c>
      <c r="T141" s="15">
        <v>7169136</v>
      </c>
      <c r="U141" s="17"/>
      <c r="V141" s="15">
        <v>252</v>
      </c>
      <c r="X141" s="15">
        <v>4495367</v>
      </c>
      <c r="Y141" s="15">
        <v>824499</v>
      </c>
      <c r="AA141" s="15">
        <v>21952122</v>
      </c>
      <c r="AD141" s="15">
        <v>2945608</v>
      </c>
      <c r="AF141" s="2">
        <v>48</v>
      </c>
      <c r="AG141" s="15">
        <v>6393831</v>
      </c>
      <c r="AH141" s="15">
        <v>37740</v>
      </c>
      <c r="AI141" s="18">
        <v>233064</v>
      </c>
      <c r="AJ141" s="18">
        <f t="shared" si="2"/>
        <v>117374294</v>
      </c>
    </row>
    <row r="142" spans="1:36" s="16" customFormat="1" x14ac:dyDescent="0.15">
      <c r="A142" s="14">
        <v>41305</v>
      </c>
      <c r="B142" s="15">
        <v>75435031</v>
      </c>
      <c r="C142" s="15">
        <v>40488</v>
      </c>
      <c r="E142" s="15">
        <v>414112</v>
      </c>
      <c r="G142" s="15">
        <v>53591</v>
      </c>
      <c r="H142" s="15">
        <v>745109</v>
      </c>
      <c r="J142" s="15">
        <v>3276589</v>
      </c>
      <c r="M142" s="15">
        <v>2795300</v>
      </c>
      <c r="O142" s="15">
        <v>14363429</v>
      </c>
      <c r="P142" s="15">
        <v>652070</v>
      </c>
      <c r="R142" s="15">
        <v>5044887</v>
      </c>
      <c r="T142" s="15">
        <v>9976032</v>
      </c>
      <c r="U142" s="17"/>
      <c r="V142" s="15">
        <v>120</v>
      </c>
      <c r="X142" s="15">
        <v>5745926</v>
      </c>
      <c r="Y142" s="15">
        <v>1279933</v>
      </c>
      <c r="AA142" s="15">
        <v>28678944</v>
      </c>
      <c r="AD142" s="15">
        <v>4385268</v>
      </c>
      <c r="AF142" s="2">
        <v>84</v>
      </c>
      <c r="AG142" s="15">
        <v>7629950</v>
      </c>
      <c r="AH142" s="15">
        <v>46949</v>
      </c>
      <c r="AI142" s="18">
        <v>379548</v>
      </c>
      <c r="AJ142" s="18">
        <f t="shared" si="2"/>
        <v>160943360</v>
      </c>
    </row>
    <row r="143" spans="1:36" s="16" customFormat="1" x14ac:dyDescent="0.15">
      <c r="A143" s="14">
        <v>41333</v>
      </c>
      <c r="B143" s="15">
        <v>61213841</v>
      </c>
      <c r="C143" s="15">
        <v>32316</v>
      </c>
      <c r="E143" s="15">
        <v>397317</v>
      </c>
      <c r="G143" s="15">
        <v>39548</v>
      </c>
      <c r="H143" s="15">
        <v>664395</v>
      </c>
      <c r="J143" s="15">
        <v>2865361</v>
      </c>
      <c r="M143" s="15">
        <v>2282764</v>
      </c>
      <c r="O143" s="15">
        <v>11086360</v>
      </c>
      <c r="P143" s="15">
        <v>508424</v>
      </c>
      <c r="R143" s="15">
        <v>4274365</v>
      </c>
      <c r="T143" s="15">
        <v>7901712</v>
      </c>
      <c r="U143" s="17"/>
      <c r="V143" s="15">
        <v>12</v>
      </c>
      <c r="X143" s="15">
        <v>5193277</v>
      </c>
      <c r="Y143" s="15">
        <v>1035680</v>
      </c>
      <c r="AA143" s="15">
        <v>25197070</v>
      </c>
      <c r="AD143" s="15">
        <v>3579982</v>
      </c>
      <c r="AF143" s="2">
        <v>108</v>
      </c>
      <c r="AG143" s="15">
        <v>7257565</v>
      </c>
      <c r="AH143" s="15">
        <v>43502</v>
      </c>
      <c r="AI143" s="18">
        <v>268008</v>
      </c>
      <c r="AJ143" s="18">
        <f t="shared" si="2"/>
        <v>133841607</v>
      </c>
    </row>
    <row r="144" spans="1:36" s="16" customFormat="1" x14ac:dyDescent="0.15">
      <c r="A144" s="14">
        <v>41364</v>
      </c>
      <c r="B144" s="15">
        <v>57743930</v>
      </c>
      <c r="C144" s="15">
        <v>31464</v>
      </c>
      <c r="E144" s="15">
        <v>371580</v>
      </c>
      <c r="G144" s="15">
        <v>43546</v>
      </c>
      <c r="H144" s="15">
        <v>580888</v>
      </c>
      <c r="J144" s="15">
        <v>2827320</v>
      </c>
      <c r="M144" s="15">
        <v>2202433</v>
      </c>
      <c r="O144" s="15">
        <v>10653716</v>
      </c>
      <c r="P144" s="15">
        <v>496156</v>
      </c>
      <c r="R144" s="15">
        <v>4162949</v>
      </c>
      <c r="T144" s="15">
        <v>7872696</v>
      </c>
      <c r="U144" s="17"/>
      <c r="V144" s="15">
        <v>36</v>
      </c>
      <c r="X144" s="15">
        <v>5287374</v>
      </c>
      <c r="Y144" s="15">
        <v>975639</v>
      </c>
      <c r="AA144" s="15">
        <v>24695769</v>
      </c>
      <c r="AD144" s="15">
        <v>3318706</v>
      </c>
      <c r="AF144" s="2">
        <v>96</v>
      </c>
      <c r="AG144" s="15">
        <v>7384077</v>
      </c>
      <c r="AH144" s="15">
        <v>48108</v>
      </c>
      <c r="AI144" s="18">
        <v>217776</v>
      </c>
      <c r="AJ144" s="18">
        <f t="shared" si="2"/>
        <v>128914259</v>
      </c>
    </row>
    <row r="145" spans="1:36" s="16" customFormat="1" x14ac:dyDescent="0.15">
      <c r="A145" s="14">
        <v>41394</v>
      </c>
      <c r="B145" s="15">
        <v>82160974</v>
      </c>
      <c r="C145" s="15">
        <v>41820</v>
      </c>
      <c r="E145" s="15">
        <v>529198</v>
      </c>
      <c r="G145" s="15">
        <v>53052</v>
      </c>
      <c r="H145" s="15">
        <v>657780</v>
      </c>
      <c r="J145" s="15">
        <v>3585506</v>
      </c>
      <c r="M145" s="15">
        <v>3067953</v>
      </c>
      <c r="O145" s="15">
        <v>14757688</v>
      </c>
      <c r="P145" s="15">
        <v>666458</v>
      </c>
      <c r="R145" s="15">
        <v>5821695</v>
      </c>
      <c r="T145" s="15">
        <v>10614144</v>
      </c>
      <c r="U145" s="17"/>
      <c r="V145" s="15">
        <v>36</v>
      </c>
      <c r="X145" s="15">
        <v>6952120</v>
      </c>
      <c r="Y145" s="15">
        <v>1329761</v>
      </c>
      <c r="AA145" s="15">
        <v>34588420</v>
      </c>
      <c r="AD145" s="15">
        <v>4681312</v>
      </c>
      <c r="AF145" s="2">
        <v>36</v>
      </c>
      <c r="AG145" s="15">
        <v>9292614</v>
      </c>
      <c r="AH145" s="15">
        <v>51667</v>
      </c>
      <c r="AI145" s="18">
        <v>338772</v>
      </c>
      <c r="AJ145" s="18">
        <f t="shared" si="2"/>
        <v>179191006</v>
      </c>
    </row>
    <row r="146" spans="1:36" s="16" customFormat="1" x14ac:dyDescent="0.15">
      <c r="A146" s="14">
        <v>41425</v>
      </c>
      <c r="B146" s="15">
        <v>96162030</v>
      </c>
      <c r="C146" s="15">
        <v>50388</v>
      </c>
      <c r="E146" s="15">
        <v>626542</v>
      </c>
      <c r="G146" s="15">
        <v>64140</v>
      </c>
      <c r="H146" s="15">
        <v>1062687</v>
      </c>
      <c r="J146" s="15">
        <v>4021798</v>
      </c>
      <c r="M146" s="15">
        <v>3447379</v>
      </c>
      <c r="O146" s="15">
        <v>17225775</v>
      </c>
      <c r="P146" s="15">
        <v>726710</v>
      </c>
      <c r="R146" s="15">
        <v>6551133</v>
      </c>
      <c r="T146" s="15">
        <v>11675004</v>
      </c>
      <c r="U146" s="17"/>
      <c r="V146" s="15">
        <v>168</v>
      </c>
      <c r="X146" s="15">
        <v>7894988</v>
      </c>
      <c r="Y146" s="15">
        <v>1496019</v>
      </c>
      <c r="AA146" s="15">
        <v>42022480</v>
      </c>
      <c r="AD146" s="15">
        <v>5336660</v>
      </c>
      <c r="AF146" s="2"/>
      <c r="AG146" s="15">
        <v>10584192</v>
      </c>
      <c r="AH146" s="15">
        <v>63072</v>
      </c>
      <c r="AI146" s="18">
        <v>400740</v>
      </c>
      <c r="AJ146" s="18">
        <f t="shared" si="2"/>
        <v>209411905</v>
      </c>
    </row>
    <row r="147" spans="1:36" s="16" customFormat="1" x14ac:dyDescent="0.15">
      <c r="A147" s="14">
        <v>41455</v>
      </c>
      <c r="B147" s="15">
        <v>76124731</v>
      </c>
      <c r="C147" s="15">
        <v>38364</v>
      </c>
      <c r="E147" s="15">
        <v>444017</v>
      </c>
      <c r="G147" s="15">
        <v>42348</v>
      </c>
      <c r="H147" s="15">
        <v>903889</v>
      </c>
      <c r="J147" s="15">
        <v>3052835</v>
      </c>
      <c r="M147" s="15">
        <v>2568885</v>
      </c>
      <c r="O147" s="15">
        <v>13893984</v>
      </c>
      <c r="P147" s="15">
        <v>555553</v>
      </c>
      <c r="R147" s="15">
        <v>4870681</v>
      </c>
      <c r="T147" s="15">
        <v>9623820</v>
      </c>
      <c r="U147" s="17"/>
      <c r="V147" s="15">
        <v>144</v>
      </c>
      <c r="X147" s="15">
        <v>6008600</v>
      </c>
      <c r="Y147" s="15">
        <v>1084507</v>
      </c>
      <c r="AA147" s="15">
        <v>33988110</v>
      </c>
      <c r="AD147" s="15">
        <v>3962918</v>
      </c>
      <c r="AF147" s="2">
        <v>180</v>
      </c>
      <c r="AG147" s="15">
        <v>8206909</v>
      </c>
      <c r="AH147" s="15">
        <v>53940</v>
      </c>
      <c r="AI147" s="18">
        <v>356184</v>
      </c>
      <c r="AJ147" s="18">
        <f t="shared" si="2"/>
        <v>165780599</v>
      </c>
    </row>
    <row r="148" spans="1:36" s="16" customFormat="1" x14ac:dyDescent="0.15">
      <c r="A148" s="14">
        <v>41486</v>
      </c>
      <c r="B148" s="15">
        <v>101266115</v>
      </c>
      <c r="C148" s="15">
        <v>47688</v>
      </c>
      <c r="E148" s="15">
        <v>605626</v>
      </c>
      <c r="G148" s="15">
        <v>50129</v>
      </c>
      <c r="H148" s="15">
        <v>1160757</v>
      </c>
      <c r="J148" s="15">
        <v>3405890</v>
      </c>
      <c r="M148" s="15">
        <v>3142091</v>
      </c>
      <c r="O148" s="15">
        <v>18550756</v>
      </c>
      <c r="P148" s="15">
        <v>706610</v>
      </c>
      <c r="R148" s="15">
        <v>5830996</v>
      </c>
      <c r="T148" s="15">
        <v>11500680</v>
      </c>
      <c r="U148" s="17"/>
      <c r="V148" s="15">
        <v>336</v>
      </c>
      <c r="X148" s="15">
        <v>7181598</v>
      </c>
      <c r="Y148" s="15">
        <v>1320771</v>
      </c>
      <c r="AA148" s="15">
        <v>48398382</v>
      </c>
      <c r="AD148" s="15">
        <v>4899489</v>
      </c>
      <c r="AF148" s="2">
        <v>96</v>
      </c>
      <c r="AG148" s="15">
        <v>8759306</v>
      </c>
      <c r="AH148" s="15">
        <v>69126</v>
      </c>
      <c r="AI148" s="18">
        <v>401304</v>
      </c>
      <c r="AJ148" s="18">
        <f t="shared" si="2"/>
        <v>217297746</v>
      </c>
    </row>
    <row r="149" spans="1:36" s="16" customFormat="1" x14ac:dyDescent="0.15">
      <c r="A149" s="14">
        <v>41517</v>
      </c>
      <c r="B149" s="15">
        <v>90040251</v>
      </c>
      <c r="C149" s="15">
        <v>40567</v>
      </c>
      <c r="E149" s="15">
        <v>516358</v>
      </c>
      <c r="G149" s="15">
        <v>41934</v>
      </c>
      <c r="H149" s="15">
        <v>828041</v>
      </c>
      <c r="J149" s="15">
        <v>2765879</v>
      </c>
      <c r="M149" s="15">
        <v>2675138</v>
      </c>
      <c r="O149" s="15">
        <v>16255285</v>
      </c>
      <c r="P149" s="15">
        <v>629052</v>
      </c>
      <c r="R149" s="15">
        <v>4906600</v>
      </c>
      <c r="T149" s="15">
        <v>10059276</v>
      </c>
      <c r="U149" s="17"/>
      <c r="V149" s="15">
        <v>204</v>
      </c>
      <c r="X149" s="15">
        <v>6125641</v>
      </c>
      <c r="Y149" s="15">
        <v>1119539</v>
      </c>
      <c r="AA149" s="15">
        <v>44070765</v>
      </c>
      <c r="AD149" s="15">
        <v>4277855</v>
      </c>
      <c r="AF149" s="2">
        <v>84</v>
      </c>
      <c r="AG149" s="15">
        <v>6544022</v>
      </c>
      <c r="AH149" s="15">
        <v>68797</v>
      </c>
      <c r="AI149" s="18">
        <v>321036</v>
      </c>
      <c r="AJ149" s="18">
        <f t="shared" si="2"/>
        <v>191286324</v>
      </c>
    </row>
    <row r="150" spans="1:36" s="16" customFormat="1" x14ac:dyDescent="0.15">
      <c r="A150" s="14">
        <v>41547</v>
      </c>
      <c r="B150" s="15">
        <v>86144308</v>
      </c>
      <c r="C150" s="15">
        <v>38562</v>
      </c>
      <c r="E150" s="15">
        <v>548237</v>
      </c>
      <c r="G150" s="15">
        <v>44544</v>
      </c>
      <c r="H150" s="15">
        <v>886595</v>
      </c>
      <c r="J150" s="15">
        <v>2799788</v>
      </c>
      <c r="M150" s="15">
        <v>2598663</v>
      </c>
      <c r="O150" s="15">
        <v>15878034</v>
      </c>
      <c r="P150" s="15">
        <v>601069</v>
      </c>
      <c r="R150" s="15">
        <v>4751326</v>
      </c>
      <c r="T150" s="15">
        <v>9863880</v>
      </c>
      <c r="U150" s="17"/>
      <c r="V150" s="15">
        <v>144</v>
      </c>
      <c r="X150" s="15">
        <v>6122599</v>
      </c>
      <c r="Y150" s="15">
        <v>1060494</v>
      </c>
      <c r="AA150" s="15">
        <v>42145286</v>
      </c>
      <c r="AD150" s="15">
        <v>4057489</v>
      </c>
      <c r="AF150" s="2">
        <v>48</v>
      </c>
      <c r="AG150" s="15">
        <v>7167672</v>
      </c>
      <c r="AH150" s="15">
        <v>60379</v>
      </c>
      <c r="AI150" s="18">
        <v>301884</v>
      </c>
      <c r="AJ150" s="18">
        <f t="shared" si="2"/>
        <v>185071001</v>
      </c>
    </row>
    <row r="151" spans="1:36" s="16" customFormat="1" x14ac:dyDescent="0.15">
      <c r="A151" s="14">
        <v>41578</v>
      </c>
      <c r="B151" s="15">
        <v>84313662</v>
      </c>
      <c r="C151" s="15">
        <v>40697</v>
      </c>
      <c r="E151" s="15">
        <v>517952</v>
      </c>
      <c r="G151" s="15">
        <v>46638</v>
      </c>
      <c r="H151" s="15">
        <v>1112307</v>
      </c>
      <c r="J151" s="15">
        <v>3368250</v>
      </c>
      <c r="M151" s="15">
        <v>2746464</v>
      </c>
      <c r="O151" s="15">
        <v>15734348</v>
      </c>
      <c r="P151" s="15">
        <v>620846</v>
      </c>
      <c r="R151" s="15">
        <v>5120655</v>
      </c>
      <c r="T151" s="15">
        <v>10313352</v>
      </c>
      <c r="U151" s="17"/>
      <c r="V151" s="15">
        <v>492</v>
      </c>
      <c r="X151" s="15">
        <v>6464020</v>
      </c>
      <c r="Y151" s="15">
        <v>1077067</v>
      </c>
      <c r="AA151" s="15">
        <v>39509251</v>
      </c>
      <c r="AD151" s="15">
        <v>4164326</v>
      </c>
      <c r="AF151" s="2">
        <v>156</v>
      </c>
      <c r="AG151" s="15">
        <v>8661544</v>
      </c>
      <c r="AH151" s="15">
        <v>59700</v>
      </c>
      <c r="AI151" s="18">
        <v>314916</v>
      </c>
      <c r="AJ151" s="18">
        <f t="shared" si="2"/>
        <v>184186643</v>
      </c>
    </row>
    <row r="152" spans="1:36" s="16" customFormat="1" x14ac:dyDescent="0.15">
      <c r="A152" s="14">
        <v>41608</v>
      </c>
      <c r="B152" s="15">
        <v>58161767</v>
      </c>
      <c r="C152" s="15">
        <v>30144</v>
      </c>
      <c r="E152" s="15">
        <v>362204</v>
      </c>
      <c r="G152" s="15">
        <v>40540</v>
      </c>
      <c r="H152" s="15">
        <v>842894</v>
      </c>
      <c r="J152" s="15">
        <v>2652058</v>
      </c>
      <c r="M152" s="15">
        <v>2016223</v>
      </c>
      <c r="O152" s="15">
        <v>10716386</v>
      </c>
      <c r="P152" s="15">
        <v>459046</v>
      </c>
      <c r="R152" s="15">
        <v>3724972</v>
      </c>
      <c r="T152" s="15">
        <v>7912980</v>
      </c>
      <c r="U152" s="17"/>
      <c r="V152" s="15">
        <v>192</v>
      </c>
      <c r="X152" s="15">
        <v>4773093</v>
      </c>
      <c r="Y152" s="15">
        <v>788310</v>
      </c>
      <c r="AA152" s="15">
        <v>25741164</v>
      </c>
      <c r="AD152" s="15">
        <v>3004799</v>
      </c>
      <c r="AF152" s="2">
        <v>108</v>
      </c>
      <c r="AG152" s="15">
        <v>6470758</v>
      </c>
      <c r="AH152" s="15">
        <v>44476</v>
      </c>
      <c r="AI152" s="18">
        <v>208440</v>
      </c>
      <c r="AJ152" s="18">
        <f t="shared" si="2"/>
        <v>127950554</v>
      </c>
    </row>
    <row r="153" spans="1:36" s="16" customFormat="1" x14ac:dyDescent="0.15">
      <c r="A153" s="14">
        <v>41639</v>
      </c>
      <c r="B153" s="15">
        <v>52197987</v>
      </c>
      <c r="C153" s="15">
        <v>31214</v>
      </c>
      <c r="E153" s="15">
        <v>354512</v>
      </c>
      <c r="G153" s="15">
        <v>40479</v>
      </c>
      <c r="H153" s="15">
        <v>756293</v>
      </c>
      <c r="J153" s="15">
        <v>2615917</v>
      </c>
      <c r="M153" s="15">
        <v>1989378</v>
      </c>
      <c r="O153" s="15">
        <v>10323774</v>
      </c>
      <c r="P153" s="15">
        <v>448206</v>
      </c>
      <c r="R153" s="15">
        <v>3538269</v>
      </c>
      <c r="T153" s="15">
        <v>6443688</v>
      </c>
      <c r="U153" s="17"/>
      <c r="V153" s="15">
        <v>228</v>
      </c>
      <c r="X153" s="15">
        <v>4537897</v>
      </c>
      <c r="Y153" s="15">
        <v>752586</v>
      </c>
      <c r="AA153" s="15">
        <v>22333471</v>
      </c>
      <c r="AD153" s="15">
        <v>2835103</v>
      </c>
      <c r="AF153" s="2">
        <v>120</v>
      </c>
      <c r="AG153" s="15">
        <v>6293675</v>
      </c>
      <c r="AH153" s="15">
        <v>45114</v>
      </c>
      <c r="AI153" s="18">
        <v>191064</v>
      </c>
      <c r="AJ153" s="18">
        <f t="shared" si="2"/>
        <v>115728975</v>
      </c>
    </row>
    <row r="154" spans="1:36" x14ac:dyDescent="0.15">
      <c r="A154" s="14">
        <v>41670</v>
      </c>
      <c r="B154" s="15">
        <v>76174437</v>
      </c>
      <c r="C154" s="15">
        <v>38745</v>
      </c>
      <c r="D154" s="19">
        <v>582193</v>
      </c>
      <c r="E154" s="15">
        <v>438521</v>
      </c>
      <c r="F154" s="20">
        <f t="shared" ref="F154:F188" si="3">E154/D154</f>
        <v>0.75322272854534489</v>
      </c>
      <c r="G154" s="15">
        <v>46344</v>
      </c>
      <c r="H154" s="15">
        <v>744821</v>
      </c>
      <c r="I154" s="19">
        <v>5141374</v>
      </c>
      <c r="J154" s="15">
        <v>3355954</v>
      </c>
      <c r="K154" s="20">
        <f>J154/I154</f>
        <v>0.65273485258998865</v>
      </c>
      <c r="L154" s="19">
        <v>3110497</v>
      </c>
      <c r="M154" s="15">
        <v>2901434</v>
      </c>
      <c r="N154" s="20">
        <f>M154/L154</f>
        <v>0.93278791138522232</v>
      </c>
      <c r="O154" s="15">
        <v>14623986</v>
      </c>
      <c r="P154" s="15">
        <v>663580</v>
      </c>
      <c r="Q154" s="19">
        <v>5327060</v>
      </c>
      <c r="R154" s="15">
        <v>5081011</v>
      </c>
      <c r="S154" s="20">
        <f t="shared" ref="S154:S217" si="4">R154/Q154</f>
        <v>0.95381148325718124</v>
      </c>
      <c r="T154" s="15">
        <v>9247164</v>
      </c>
      <c r="U154" s="21">
        <v>993</v>
      </c>
      <c r="V154" s="15">
        <v>264</v>
      </c>
      <c r="W154" s="20">
        <f>V154/U154</f>
        <v>0.26586102719033233</v>
      </c>
      <c r="X154" s="15">
        <v>5973191</v>
      </c>
      <c r="Y154" s="15">
        <v>1183863</v>
      </c>
      <c r="Z154" s="19">
        <v>35631762</v>
      </c>
      <c r="AA154" s="15">
        <v>29924741</v>
      </c>
      <c r="AB154" s="20">
        <f>AA154/Z154</f>
        <v>0.83983332061995697</v>
      </c>
      <c r="AC154" s="19">
        <v>4990221</v>
      </c>
      <c r="AD154" s="15">
        <v>4360726</v>
      </c>
      <c r="AE154" s="20">
        <f>AD154/AC154</f>
        <v>0.87385428420905609</v>
      </c>
      <c r="AF154" s="2">
        <v>48</v>
      </c>
      <c r="AG154" s="15">
        <v>7729782</v>
      </c>
      <c r="AH154" s="15">
        <v>56621</v>
      </c>
      <c r="AI154" s="18">
        <v>327672</v>
      </c>
      <c r="AJ154" s="8">
        <f t="shared" ref="AJ154:AJ217" si="5">SUM(B154:C154,E154,G154,H154,J154,M154,O154:P154,R154,T154,V154,X154:Y154,AA154,AD154,AF154:AI154)</f>
        <v>162872905</v>
      </c>
    </row>
    <row r="155" spans="1:36" x14ac:dyDescent="0.15">
      <c r="A155" s="14">
        <v>41698</v>
      </c>
      <c r="B155" s="15">
        <v>55413465</v>
      </c>
      <c r="C155" s="15">
        <v>29520</v>
      </c>
      <c r="D155" s="19">
        <v>413714</v>
      </c>
      <c r="E155" s="15">
        <v>358296</v>
      </c>
      <c r="F155" s="20">
        <f t="shared" si="3"/>
        <v>0.86604755942511014</v>
      </c>
      <c r="G155" s="15">
        <v>36840</v>
      </c>
      <c r="H155" s="15">
        <v>727716</v>
      </c>
      <c r="I155" s="19">
        <v>4981504</v>
      </c>
      <c r="J155" s="15">
        <v>2633219</v>
      </c>
      <c r="K155" s="20">
        <f t="shared" ref="K155:K218" si="6">J155/I155</f>
        <v>0.52859919413895884</v>
      </c>
      <c r="L155" s="19">
        <v>3180883</v>
      </c>
      <c r="M155" s="15">
        <v>2077503</v>
      </c>
      <c r="N155" s="20">
        <f t="shared" ref="N155:N218" si="7">M155/L155</f>
        <v>0.65312147601782278</v>
      </c>
      <c r="O155" s="15">
        <v>10222327</v>
      </c>
      <c r="P155" s="15">
        <v>456147</v>
      </c>
      <c r="Q155" s="19">
        <v>5051184</v>
      </c>
      <c r="R155" s="15">
        <v>3788502</v>
      </c>
      <c r="S155" s="20">
        <f t="shared" si="4"/>
        <v>0.75002256896600872</v>
      </c>
      <c r="T155" s="15">
        <v>7238340</v>
      </c>
      <c r="U155" s="21">
        <v>718</v>
      </c>
      <c r="V155" s="15">
        <v>192</v>
      </c>
      <c r="W155" s="20">
        <f t="shared" ref="W155:W218" si="8">V155/U155</f>
        <v>0.26740947075208915</v>
      </c>
      <c r="X155" s="15">
        <v>4829887</v>
      </c>
      <c r="Y155" s="15">
        <v>867489</v>
      </c>
      <c r="Z155" s="19">
        <v>37047862</v>
      </c>
      <c r="AA155" s="15">
        <v>23305088</v>
      </c>
      <c r="AB155" s="20">
        <f t="shared" ref="AB155:AB218" si="9">AA155/Z155</f>
        <v>0.62905352001149217</v>
      </c>
      <c r="AC155" s="19">
        <v>4465679</v>
      </c>
      <c r="AD155" s="15">
        <v>3164166</v>
      </c>
      <c r="AE155" s="20">
        <f t="shared" ref="AE155:AE218" si="10">AD155/AC155</f>
        <v>0.70855204774010849</v>
      </c>
      <c r="AF155" s="2">
        <v>108</v>
      </c>
      <c r="AG155" s="15">
        <v>6547196</v>
      </c>
      <c r="AH155" s="15">
        <v>42792</v>
      </c>
      <c r="AI155" s="18">
        <v>215748</v>
      </c>
      <c r="AJ155" s="8">
        <f t="shared" si="5"/>
        <v>121954541</v>
      </c>
    </row>
    <row r="156" spans="1:36" x14ac:dyDescent="0.15">
      <c r="A156" s="14">
        <v>41729</v>
      </c>
      <c r="B156" s="15">
        <v>71215121</v>
      </c>
      <c r="C156" s="15">
        <v>36528</v>
      </c>
      <c r="D156" s="19">
        <v>485468</v>
      </c>
      <c r="E156" s="15">
        <v>465838</v>
      </c>
      <c r="F156" s="20">
        <f t="shared" si="3"/>
        <v>0.95956479108818704</v>
      </c>
      <c r="G156" s="15">
        <v>45492</v>
      </c>
      <c r="H156" s="15">
        <v>793162</v>
      </c>
      <c r="I156" s="19">
        <v>5220893</v>
      </c>
      <c r="J156" s="15">
        <v>3280725</v>
      </c>
      <c r="K156" s="20">
        <f t="shared" si="6"/>
        <v>0.6283838799224577</v>
      </c>
      <c r="L156" s="19">
        <v>3493484</v>
      </c>
      <c r="M156" s="15">
        <v>2693833</v>
      </c>
      <c r="N156" s="20">
        <f t="shared" si="7"/>
        <v>0.77110214330450633</v>
      </c>
      <c r="O156" s="15">
        <v>12829827</v>
      </c>
      <c r="P156" s="15">
        <v>572703</v>
      </c>
      <c r="Q156" s="19">
        <v>5584841</v>
      </c>
      <c r="R156" s="15">
        <v>4923341</v>
      </c>
      <c r="S156" s="20">
        <f t="shared" si="4"/>
        <v>0.88155437191497488</v>
      </c>
      <c r="T156" s="15">
        <v>9247164</v>
      </c>
      <c r="U156" s="21">
        <v>642</v>
      </c>
      <c r="V156" s="15">
        <v>144</v>
      </c>
      <c r="W156" s="20">
        <f t="shared" si="8"/>
        <v>0.22429906542056074</v>
      </c>
      <c r="X156" s="15">
        <v>6115691</v>
      </c>
      <c r="Y156" s="15">
        <v>1072177</v>
      </c>
      <c r="Z156" s="19">
        <v>46560853</v>
      </c>
      <c r="AA156" s="15">
        <v>30344139</v>
      </c>
      <c r="AB156" s="20">
        <f t="shared" si="9"/>
        <v>0.65170925884884456</v>
      </c>
      <c r="AC156" s="19">
        <v>5957471</v>
      </c>
      <c r="AD156" s="15">
        <v>3970489</v>
      </c>
      <c r="AE156" s="20">
        <f t="shared" si="10"/>
        <v>0.66647223293239699</v>
      </c>
      <c r="AF156" s="2">
        <v>132</v>
      </c>
      <c r="AG156" s="15">
        <v>8606856</v>
      </c>
      <c r="AH156" s="15">
        <v>56687</v>
      </c>
      <c r="AI156" s="18">
        <v>327672</v>
      </c>
      <c r="AJ156" s="8">
        <f t="shared" si="5"/>
        <v>156597721</v>
      </c>
    </row>
    <row r="157" spans="1:36" x14ac:dyDescent="0.15">
      <c r="A157" s="14">
        <v>41759</v>
      </c>
      <c r="B157" s="15">
        <v>83241874</v>
      </c>
      <c r="C157" s="15">
        <v>41172</v>
      </c>
      <c r="D157" s="19">
        <v>538531</v>
      </c>
      <c r="E157" s="15">
        <v>562928</v>
      </c>
      <c r="F157" s="20">
        <f t="shared" si="3"/>
        <v>1.0453028702154565</v>
      </c>
      <c r="G157" s="15">
        <v>48883</v>
      </c>
      <c r="H157" s="15">
        <v>997860</v>
      </c>
      <c r="I157" s="19">
        <v>5768710</v>
      </c>
      <c r="J157" s="15">
        <v>3555131</v>
      </c>
      <c r="K157" s="20">
        <f t="shared" si="6"/>
        <v>0.61627833605780147</v>
      </c>
      <c r="L157" s="19">
        <v>3163221</v>
      </c>
      <c r="M157" s="15">
        <v>3139149</v>
      </c>
      <c r="N157" s="20">
        <f t="shared" si="7"/>
        <v>0.99239003534688219</v>
      </c>
      <c r="O157" s="15">
        <v>15013509</v>
      </c>
      <c r="P157" s="15">
        <v>639208</v>
      </c>
      <c r="Q157" s="19">
        <v>5811983</v>
      </c>
      <c r="R157" s="15">
        <v>5812838</v>
      </c>
      <c r="S157" s="20">
        <f t="shared" si="4"/>
        <v>1.000147109859062</v>
      </c>
      <c r="T157" s="15">
        <v>9476160</v>
      </c>
      <c r="U157" s="21">
        <v>762</v>
      </c>
      <c r="V157" s="15">
        <v>144</v>
      </c>
      <c r="W157" s="20">
        <f t="shared" si="8"/>
        <v>0.1889763779527559</v>
      </c>
      <c r="X157" s="15">
        <v>7015769</v>
      </c>
      <c r="Y157" s="15">
        <v>1248511</v>
      </c>
      <c r="Z157" s="19">
        <v>46220023</v>
      </c>
      <c r="AA157" s="15">
        <v>36058310</v>
      </c>
      <c r="AB157" s="20">
        <f t="shared" si="9"/>
        <v>0.78014478703310031</v>
      </c>
      <c r="AC157" s="19">
        <v>5424685</v>
      </c>
      <c r="AD157" s="15">
        <v>4602106</v>
      </c>
      <c r="AE157" s="20">
        <f t="shared" si="10"/>
        <v>0.84836372987555964</v>
      </c>
      <c r="AF157" s="2">
        <v>60</v>
      </c>
      <c r="AG157" s="15">
        <v>9166923</v>
      </c>
      <c r="AH157" s="15">
        <v>55256</v>
      </c>
      <c r="AI157" s="18">
        <v>335508</v>
      </c>
      <c r="AJ157" s="8">
        <f t="shared" si="5"/>
        <v>181011299</v>
      </c>
    </row>
    <row r="158" spans="1:36" x14ac:dyDescent="0.15">
      <c r="A158" s="14">
        <v>41790</v>
      </c>
      <c r="B158" s="15">
        <v>94573374</v>
      </c>
      <c r="C158" s="15">
        <v>44760</v>
      </c>
      <c r="D158" s="19">
        <v>566638</v>
      </c>
      <c r="E158" s="15">
        <v>614465</v>
      </c>
      <c r="F158" s="20">
        <f t="shared" si="3"/>
        <v>1.0844048581281172</v>
      </c>
      <c r="G158" s="15">
        <v>52812</v>
      </c>
      <c r="H158" s="15">
        <v>1294905</v>
      </c>
      <c r="I158" s="19">
        <v>5522168</v>
      </c>
      <c r="J158" s="15">
        <v>3950331</v>
      </c>
      <c r="K158" s="20">
        <f t="shared" si="6"/>
        <v>0.71535871418616748</v>
      </c>
      <c r="L158" s="19">
        <v>3136304</v>
      </c>
      <c r="M158" s="15">
        <v>3357216</v>
      </c>
      <c r="N158" s="20">
        <f t="shared" si="7"/>
        <v>1.0704370494696942</v>
      </c>
      <c r="O158" s="15">
        <v>16924391</v>
      </c>
      <c r="P158" s="15">
        <v>695126</v>
      </c>
      <c r="Q158" s="19">
        <v>5553542</v>
      </c>
      <c r="R158" s="15">
        <v>6252047</v>
      </c>
      <c r="S158" s="20">
        <f t="shared" si="4"/>
        <v>1.1257764864297415</v>
      </c>
      <c r="T158" s="15">
        <v>9487332</v>
      </c>
      <c r="U158" s="21">
        <v>980</v>
      </c>
      <c r="V158" s="15">
        <v>300</v>
      </c>
      <c r="W158" s="20">
        <f t="shared" si="8"/>
        <v>0.30612244897959184</v>
      </c>
      <c r="X158" s="15">
        <v>7789054</v>
      </c>
      <c r="Y158" s="15">
        <v>1308189</v>
      </c>
      <c r="Z158" s="19">
        <v>53003231</v>
      </c>
      <c r="AA158" s="15">
        <v>41818494</v>
      </c>
      <c r="AB158" s="20">
        <f t="shared" si="9"/>
        <v>0.78898009066654828</v>
      </c>
      <c r="AC158" s="19">
        <v>5517618</v>
      </c>
      <c r="AD158" s="15">
        <v>5097198</v>
      </c>
      <c r="AE158" s="20">
        <f t="shared" si="10"/>
        <v>0.92380407632423989</v>
      </c>
      <c r="AF158" s="2">
        <v>132</v>
      </c>
      <c r="AG158" s="15">
        <v>10143846</v>
      </c>
      <c r="AH158" s="15">
        <v>65441</v>
      </c>
      <c r="AI158" s="18">
        <v>381984</v>
      </c>
      <c r="AJ158" s="8">
        <f t="shared" si="5"/>
        <v>203851397</v>
      </c>
    </row>
    <row r="159" spans="1:36" x14ac:dyDescent="0.15">
      <c r="A159" s="14">
        <v>41820</v>
      </c>
      <c r="B159" s="15">
        <v>83492555</v>
      </c>
      <c r="C159" s="15">
        <v>39480</v>
      </c>
      <c r="D159" s="19">
        <v>567335</v>
      </c>
      <c r="E159" s="15">
        <v>533763</v>
      </c>
      <c r="F159" s="20">
        <f t="shared" si="3"/>
        <v>0.94082508570773882</v>
      </c>
      <c r="G159" s="15">
        <v>45582</v>
      </c>
      <c r="H159" s="15">
        <v>1222846</v>
      </c>
      <c r="I159" s="19">
        <v>5386637</v>
      </c>
      <c r="J159" s="15">
        <v>3393114</v>
      </c>
      <c r="K159" s="20">
        <f t="shared" si="6"/>
        <v>0.62991324642815172</v>
      </c>
      <c r="L159" s="19">
        <v>3312532</v>
      </c>
      <c r="M159" s="15">
        <v>2830662</v>
      </c>
      <c r="N159" s="20">
        <f t="shared" si="7"/>
        <v>0.85453121660409626</v>
      </c>
      <c r="O159" s="15">
        <v>15479218</v>
      </c>
      <c r="P159" s="15">
        <v>585912</v>
      </c>
      <c r="Q159" s="19">
        <v>5460590</v>
      </c>
      <c r="R159" s="15">
        <v>5260015</v>
      </c>
      <c r="S159" s="20">
        <f t="shared" si="4"/>
        <v>0.96326862115632195</v>
      </c>
      <c r="T159" s="15">
        <v>8997576</v>
      </c>
      <c r="U159" s="21">
        <v>904</v>
      </c>
      <c r="V159" s="15">
        <v>216</v>
      </c>
      <c r="W159" s="20">
        <f t="shared" si="8"/>
        <v>0.23893805309734514</v>
      </c>
      <c r="X159" s="15">
        <v>6690295</v>
      </c>
      <c r="Y159" s="15">
        <v>1083051</v>
      </c>
      <c r="Z159" s="19">
        <v>59506296</v>
      </c>
      <c r="AA159" s="15">
        <v>37899833</v>
      </c>
      <c r="AB159" s="20">
        <f t="shared" si="9"/>
        <v>0.63690458905390446</v>
      </c>
      <c r="AC159" s="19">
        <v>6417111</v>
      </c>
      <c r="AD159" s="15">
        <v>4357092</v>
      </c>
      <c r="AE159" s="20">
        <f t="shared" si="10"/>
        <v>0.67898030749351224</v>
      </c>
      <c r="AF159" s="2">
        <v>108</v>
      </c>
      <c r="AG159" s="15">
        <v>8985283</v>
      </c>
      <c r="AH159" s="15">
        <v>64344</v>
      </c>
      <c r="AI159" s="18">
        <v>320052</v>
      </c>
      <c r="AJ159" s="8">
        <f t="shared" si="5"/>
        <v>181280997</v>
      </c>
    </row>
    <row r="160" spans="1:36" x14ac:dyDescent="0.15">
      <c r="A160" s="14">
        <v>41851</v>
      </c>
      <c r="B160" s="15">
        <v>102739915</v>
      </c>
      <c r="C160" s="15">
        <v>45660</v>
      </c>
      <c r="D160" s="19">
        <v>454637</v>
      </c>
      <c r="E160" s="15">
        <v>622313</v>
      </c>
      <c r="F160" s="20">
        <f t="shared" si="3"/>
        <v>1.3688129210776949</v>
      </c>
      <c r="G160" s="15">
        <v>47112</v>
      </c>
      <c r="H160" s="15">
        <v>1214801</v>
      </c>
      <c r="I160" s="19">
        <v>4959455</v>
      </c>
      <c r="J160" s="15">
        <v>3387264</v>
      </c>
      <c r="K160" s="20">
        <f t="shared" si="6"/>
        <v>0.68299117544165644</v>
      </c>
      <c r="L160" s="19">
        <v>3136404</v>
      </c>
      <c r="M160" s="15">
        <v>3089475</v>
      </c>
      <c r="N160" s="20">
        <f t="shared" si="7"/>
        <v>0.98503732299793012</v>
      </c>
      <c r="O160" s="15">
        <v>18764176</v>
      </c>
      <c r="P160" s="15">
        <v>681778</v>
      </c>
      <c r="Q160" s="19">
        <v>5245318</v>
      </c>
      <c r="R160" s="15">
        <v>5633045</v>
      </c>
      <c r="S160" s="20">
        <f t="shared" si="4"/>
        <v>1.0739186832905079</v>
      </c>
      <c r="T160" s="15">
        <v>10158384</v>
      </c>
      <c r="U160" s="21">
        <v>1242</v>
      </c>
      <c r="V160" s="15">
        <v>362</v>
      </c>
      <c r="W160" s="20">
        <f t="shared" si="8"/>
        <v>0.29146537842190018</v>
      </c>
      <c r="X160" s="15">
        <v>7389802</v>
      </c>
      <c r="Y160" s="15">
        <v>1201095</v>
      </c>
      <c r="Z160" s="19">
        <v>78666191</v>
      </c>
      <c r="AA160" s="15">
        <v>48769883</v>
      </c>
      <c r="AB160" s="20">
        <f t="shared" si="9"/>
        <v>0.61995988848627492</v>
      </c>
      <c r="AC160" s="19">
        <v>6776565</v>
      </c>
      <c r="AD160" s="15">
        <v>4916927</v>
      </c>
      <c r="AE160" s="20">
        <f t="shared" si="10"/>
        <v>0.72557807679849595</v>
      </c>
      <c r="AF160" s="2">
        <v>72</v>
      </c>
      <c r="AG160" s="15">
        <v>8826739</v>
      </c>
      <c r="AH160" s="15">
        <v>76728</v>
      </c>
      <c r="AI160" s="18">
        <v>403260</v>
      </c>
      <c r="AJ160" s="8">
        <f t="shared" si="5"/>
        <v>217968791</v>
      </c>
    </row>
    <row r="161" spans="1:36" x14ac:dyDescent="0.15">
      <c r="A161" s="14">
        <v>41882</v>
      </c>
      <c r="B161" s="15">
        <v>88867911</v>
      </c>
      <c r="C161" s="15">
        <v>39696</v>
      </c>
      <c r="D161" s="19">
        <v>518324</v>
      </c>
      <c r="E161" s="15">
        <v>531292</v>
      </c>
      <c r="F161" s="20">
        <f t="shared" si="3"/>
        <v>1.0250191000223798</v>
      </c>
      <c r="G161" s="15">
        <v>39663</v>
      </c>
      <c r="H161" s="15">
        <v>796319</v>
      </c>
      <c r="I161" s="19">
        <v>4700228</v>
      </c>
      <c r="J161" s="15">
        <v>2682310</v>
      </c>
      <c r="K161" s="20">
        <f t="shared" si="6"/>
        <v>0.57067657143440698</v>
      </c>
      <c r="L161" s="19">
        <v>2804409</v>
      </c>
      <c r="M161" s="15">
        <v>2534710</v>
      </c>
      <c r="N161" s="20">
        <f t="shared" si="7"/>
        <v>0.90383036140591477</v>
      </c>
      <c r="O161" s="15">
        <v>16229491</v>
      </c>
      <c r="P161" s="15">
        <v>583826</v>
      </c>
      <c r="Q161" s="19">
        <v>5314410</v>
      </c>
      <c r="R161" s="15">
        <v>4635938</v>
      </c>
      <c r="S161" s="20">
        <f t="shared" si="4"/>
        <v>0.87233352338265202</v>
      </c>
      <c r="T161" s="15">
        <v>8858316</v>
      </c>
      <c r="U161" s="21">
        <v>904</v>
      </c>
      <c r="V161" s="15">
        <v>156</v>
      </c>
      <c r="W161" s="20">
        <f t="shared" si="8"/>
        <v>0.17256637168141592</v>
      </c>
      <c r="X161" s="15">
        <v>6252734</v>
      </c>
      <c r="Y161" s="15">
        <v>1000172</v>
      </c>
      <c r="Z161" s="19">
        <v>56635403</v>
      </c>
      <c r="AA161" s="15">
        <v>44743611</v>
      </c>
      <c r="AB161" s="20">
        <f t="shared" si="9"/>
        <v>0.79002900358985706</v>
      </c>
      <c r="AC161" s="19">
        <v>5004237</v>
      </c>
      <c r="AD161" s="15">
        <v>4162285</v>
      </c>
      <c r="AE161" s="20">
        <f t="shared" si="10"/>
        <v>0.83175217320842321</v>
      </c>
      <c r="AF161" s="2">
        <v>132</v>
      </c>
      <c r="AG161" s="15">
        <v>6432990</v>
      </c>
      <c r="AH161" s="15">
        <v>67650</v>
      </c>
      <c r="AI161" s="18">
        <v>306948</v>
      </c>
      <c r="AJ161" s="8">
        <f t="shared" si="5"/>
        <v>188766150</v>
      </c>
    </row>
    <row r="162" spans="1:36" x14ac:dyDescent="0.15">
      <c r="A162" s="14">
        <v>41912</v>
      </c>
      <c r="B162" s="15">
        <v>89107028</v>
      </c>
      <c r="C162" s="15">
        <v>40657</v>
      </c>
      <c r="D162" s="19">
        <v>423146</v>
      </c>
      <c r="E162" s="15">
        <v>522301</v>
      </c>
      <c r="F162" s="20">
        <f t="shared" si="3"/>
        <v>1.2343281042477066</v>
      </c>
      <c r="G162" s="15">
        <v>42252</v>
      </c>
      <c r="H162" s="15">
        <v>862508</v>
      </c>
      <c r="I162" s="19">
        <v>5259322</v>
      </c>
      <c r="J162" s="15">
        <v>2939446</v>
      </c>
      <c r="K162" s="20">
        <f t="shared" si="6"/>
        <v>0.55890207901322642</v>
      </c>
      <c r="L162" s="19">
        <v>3034010</v>
      </c>
      <c r="M162" s="15">
        <v>2644418</v>
      </c>
      <c r="N162" s="20">
        <f t="shared" si="7"/>
        <v>0.871591721846665</v>
      </c>
      <c r="O162" s="15">
        <v>16835525</v>
      </c>
      <c r="P162" s="15">
        <v>619115</v>
      </c>
      <c r="Q162" s="19">
        <v>5672256</v>
      </c>
      <c r="R162" s="15">
        <v>5015265</v>
      </c>
      <c r="S162" s="20">
        <f t="shared" si="4"/>
        <v>0.88417465643299598</v>
      </c>
      <c r="T162" s="15">
        <v>8504160</v>
      </c>
      <c r="U162" s="21">
        <v>803</v>
      </c>
      <c r="V162" s="15">
        <v>880</v>
      </c>
      <c r="W162" s="20">
        <f t="shared" si="8"/>
        <v>1.095890410958904</v>
      </c>
      <c r="X162" s="15">
        <v>6778985</v>
      </c>
      <c r="Y162" s="15">
        <v>1024036</v>
      </c>
      <c r="Z162" s="19">
        <v>46714785</v>
      </c>
      <c r="AA162" s="15">
        <v>43707797</v>
      </c>
      <c r="AB162" s="20">
        <f t="shared" si="9"/>
        <v>0.9356309142812067</v>
      </c>
      <c r="AC162" s="19">
        <v>5940613</v>
      </c>
      <c r="AD162" s="15">
        <v>4288576</v>
      </c>
      <c r="AE162" s="20">
        <f t="shared" si="10"/>
        <v>0.72190799165001995</v>
      </c>
      <c r="AF162" s="2">
        <v>134</v>
      </c>
      <c r="AG162" s="15">
        <v>7458498</v>
      </c>
      <c r="AH162" s="15">
        <v>62223</v>
      </c>
      <c r="AI162" s="18">
        <v>303516</v>
      </c>
      <c r="AJ162" s="8">
        <f t="shared" si="5"/>
        <v>190757320</v>
      </c>
    </row>
    <row r="163" spans="1:36" x14ac:dyDescent="0.15">
      <c r="A163" s="14">
        <v>41943</v>
      </c>
      <c r="B163" s="15">
        <v>85112976</v>
      </c>
      <c r="C163" s="15">
        <v>40562</v>
      </c>
      <c r="D163" s="19">
        <v>565416</v>
      </c>
      <c r="E163" s="15">
        <v>507878</v>
      </c>
      <c r="F163" s="20">
        <f t="shared" si="3"/>
        <v>0.89823775768637604</v>
      </c>
      <c r="G163" s="15">
        <v>48675</v>
      </c>
      <c r="H163" s="15">
        <v>1249077</v>
      </c>
      <c r="I163" s="19">
        <v>6388629</v>
      </c>
      <c r="J163" s="15">
        <v>3363034</v>
      </c>
      <c r="K163" s="20">
        <f t="shared" si="6"/>
        <v>0.52640934385139593</v>
      </c>
      <c r="L163" s="19">
        <v>3298690</v>
      </c>
      <c r="M163" s="15">
        <v>2655904</v>
      </c>
      <c r="N163" s="20">
        <f t="shared" si="7"/>
        <v>0.80513900972810415</v>
      </c>
      <c r="O163" s="15">
        <v>16054849</v>
      </c>
      <c r="P163" s="15">
        <v>637252</v>
      </c>
      <c r="Q163" s="19">
        <v>6315827</v>
      </c>
      <c r="R163" s="15">
        <v>5111996</v>
      </c>
      <c r="S163" s="20">
        <f t="shared" si="4"/>
        <v>0.80939455751400413</v>
      </c>
      <c r="T163" s="15">
        <v>9500532</v>
      </c>
      <c r="U163" s="21">
        <v>1160</v>
      </c>
      <c r="V163" s="15">
        <v>148</v>
      </c>
      <c r="W163" s="20">
        <f t="shared" si="8"/>
        <v>0.12758620689655173</v>
      </c>
      <c r="X163" s="15">
        <v>6980889</v>
      </c>
      <c r="Y163" s="15">
        <v>1017057</v>
      </c>
      <c r="Z163" s="19">
        <v>44336522</v>
      </c>
      <c r="AA163" s="15">
        <v>40610742</v>
      </c>
      <c r="AB163" s="20">
        <f t="shared" si="9"/>
        <v>0.91596589376135551</v>
      </c>
      <c r="AC163" s="19">
        <v>5790052</v>
      </c>
      <c r="AD163" s="15">
        <v>4271713</v>
      </c>
      <c r="AE163" s="20">
        <f t="shared" si="10"/>
        <v>0.73776764008337059</v>
      </c>
      <c r="AF163" s="2">
        <v>72</v>
      </c>
      <c r="AG163" s="15">
        <v>8617946</v>
      </c>
      <c r="AH163" s="15">
        <v>62993</v>
      </c>
      <c r="AI163" s="18">
        <v>354348</v>
      </c>
      <c r="AJ163" s="8">
        <f t="shared" si="5"/>
        <v>186198643</v>
      </c>
    </row>
    <row r="164" spans="1:36" x14ac:dyDescent="0.15">
      <c r="A164" s="14">
        <v>41973</v>
      </c>
      <c r="B164" s="15">
        <v>59628200</v>
      </c>
      <c r="C164" s="15">
        <v>34188</v>
      </c>
      <c r="D164" s="19">
        <v>603787</v>
      </c>
      <c r="E164" s="15">
        <v>379333</v>
      </c>
      <c r="F164" s="20">
        <f t="shared" si="3"/>
        <v>0.62825632217984162</v>
      </c>
      <c r="G164" s="15">
        <v>39360</v>
      </c>
      <c r="H164" s="15">
        <v>900177</v>
      </c>
      <c r="I164" s="19">
        <v>5634005</v>
      </c>
      <c r="J164" s="15">
        <v>2643414</v>
      </c>
      <c r="K164" s="20">
        <f t="shared" si="6"/>
        <v>0.46918914697448794</v>
      </c>
      <c r="L164" s="19">
        <v>3428647</v>
      </c>
      <c r="M164" s="15">
        <v>1997818</v>
      </c>
      <c r="N164" s="20">
        <f t="shared" si="7"/>
        <v>0.58268407333855021</v>
      </c>
      <c r="O164" s="15">
        <v>11428401</v>
      </c>
      <c r="P164" s="15">
        <v>470458</v>
      </c>
      <c r="Q164" s="19">
        <v>5585245</v>
      </c>
      <c r="R164" s="15">
        <v>3821148</v>
      </c>
      <c r="S164" s="20">
        <f t="shared" si="4"/>
        <v>0.6841504714654415</v>
      </c>
      <c r="T164" s="15">
        <v>6617400</v>
      </c>
      <c r="U164" s="21">
        <v>880</v>
      </c>
      <c r="V164" s="15">
        <v>494</v>
      </c>
      <c r="W164" s="20">
        <f t="shared" si="8"/>
        <v>0.5613636363636364</v>
      </c>
      <c r="X164" s="15">
        <v>5259617</v>
      </c>
      <c r="Y164" s="15">
        <v>762436</v>
      </c>
      <c r="Z164" s="19">
        <v>36726163</v>
      </c>
      <c r="AA164" s="15">
        <v>27237737</v>
      </c>
      <c r="AB164" s="20">
        <f t="shared" si="9"/>
        <v>0.74164396100948526</v>
      </c>
      <c r="AC164" s="19">
        <v>5572894</v>
      </c>
      <c r="AD164" s="15">
        <v>3204923</v>
      </c>
      <c r="AE164" s="20">
        <f t="shared" si="10"/>
        <v>0.57509132597892587</v>
      </c>
      <c r="AF164" s="2">
        <v>72</v>
      </c>
      <c r="AG164" s="15">
        <v>6456775</v>
      </c>
      <c r="AH164" s="15">
        <v>47086</v>
      </c>
      <c r="AI164" s="18">
        <v>203724</v>
      </c>
      <c r="AJ164" s="8">
        <f t="shared" si="5"/>
        <v>131132761</v>
      </c>
    </row>
    <row r="165" spans="1:36" x14ac:dyDescent="0.15">
      <c r="A165" s="14">
        <v>42004</v>
      </c>
      <c r="B165" s="15">
        <v>61841536</v>
      </c>
      <c r="C165" s="15">
        <v>33120</v>
      </c>
      <c r="D165" s="19">
        <v>398185</v>
      </c>
      <c r="E165" s="15">
        <v>358437</v>
      </c>
      <c r="F165" s="20">
        <f t="shared" si="3"/>
        <v>0.90017705337971043</v>
      </c>
      <c r="G165" s="15">
        <v>38844</v>
      </c>
      <c r="H165" s="15">
        <v>996735</v>
      </c>
      <c r="I165" s="19">
        <v>6710382</v>
      </c>
      <c r="J165" s="15">
        <v>2934822</v>
      </c>
      <c r="K165" s="20">
        <f t="shared" si="6"/>
        <v>0.43735542924381948</v>
      </c>
      <c r="L165" s="19">
        <v>4035590</v>
      </c>
      <c r="M165" s="15">
        <v>2238857</v>
      </c>
      <c r="N165" s="20">
        <f t="shared" si="7"/>
        <v>0.55477811175069813</v>
      </c>
      <c r="O165" s="15">
        <v>12282230</v>
      </c>
      <c r="P165" s="15">
        <v>520027</v>
      </c>
      <c r="Q165" s="19">
        <v>6330430</v>
      </c>
      <c r="R165" s="15">
        <v>4130142</v>
      </c>
      <c r="S165" s="20">
        <f t="shared" si="4"/>
        <v>0.65242677037736774</v>
      </c>
      <c r="T165" s="15">
        <v>7304184</v>
      </c>
      <c r="U165" s="21">
        <v>1855</v>
      </c>
      <c r="V165" s="15">
        <v>516</v>
      </c>
      <c r="W165" s="20">
        <f t="shared" si="8"/>
        <v>0.27816711590296495</v>
      </c>
      <c r="X165" s="15">
        <v>5656831</v>
      </c>
      <c r="Y165" s="15">
        <v>819202</v>
      </c>
      <c r="Z165" s="19">
        <v>40772304</v>
      </c>
      <c r="AA165" s="15">
        <v>27510577</v>
      </c>
      <c r="AB165" s="20">
        <f t="shared" si="9"/>
        <v>0.67473687530633542</v>
      </c>
      <c r="AC165" s="19">
        <v>7661068</v>
      </c>
      <c r="AD165" s="15">
        <v>3414779</v>
      </c>
      <c r="AE165" s="20">
        <f t="shared" si="10"/>
        <v>0.4457314567629474</v>
      </c>
      <c r="AF165" s="2">
        <v>28</v>
      </c>
      <c r="AG165" s="15">
        <v>7140375</v>
      </c>
      <c r="AH165" s="15">
        <v>48201</v>
      </c>
      <c r="AI165" s="18">
        <v>261708</v>
      </c>
      <c r="AJ165" s="8">
        <f t="shared" si="5"/>
        <v>137531151</v>
      </c>
    </row>
    <row r="166" spans="1:36" x14ac:dyDescent="0.15">
      <c r="A166" s="14">
        <v>42035</v>
      </c>
      <c r="B166" s="15">
        <v>71770888</v>
      </c>
      <c r="C166" s="15">
        <v>39121</v>
      </c>
      <c r="D166" s="19">
        <v>536278</v>
      </c>
      <c r="E166" s="15">
        <v>367956</v>
      </c>
      <c r="F166" s="20">
        <f t="shared" si="3"/>
        <v>0.68612920910423325</v>
      </c>
      <c r="G166" s="15">
        <v>40056</v>
      </c>
      <c r="H166" s="15">
        <v>774844</v>
      </c>
      <c r="I166" s="19">
        <v>4915141</v>
      </c>
      <c r="J166" s="15">
        <v>3144127</v>
      </c>
      <c r="K166" s="20">
        <f t="shared" si="6"/>
        <v>0.63968195419012397</v>
      </c>
      <c r="L166" s="19">
        <v>2993415</v>
      </c>
      <c r="M166" s="15">
        <v>2599844</v>
      </c>
      <c r="N166" s="20">
        <f t="shared" si="7"/>
        <v>0.86852107041623028</v>
      </c>
      <c r="O166" s="15">
        <v>14207539</v>
      </c>
      <c r="P166" s="15">
        <v>618415</v>
      </c>
      <c r="Q166" s="19">
        <v>5404469</v>
      </c>
      <c r="R166" s="15">
        <v>4711826</v>
      </c>
      <c r="S166" s="20">
        <f t="shared" si="4"/>
        <v>0.87183884300196746</v>
      </c>
      <c r="T166" s="15">
        <v>7444872</v>
      </c>
      <c r="U166" s="21">
        <v>551</v>
      </c>
      <c r="V166" s="15">
        <v>301</v>
      </c>
      <c r="W166" s="20">
        <f t="shared" si="8"/>
        <v>0.54627949183303082</v>
      </c>
      <c r="X166" s="15">
        <v>5969747</v>
      </c>
      <c r="Y166" s="15">
        <v>1029100</v>
      </c>
      <c r="Z166" s="19">
        <v>38255123</v>
      </c>
      <c r="AA166" s="15">
        <v>29264175</v>
      </c>
      <c r="AB166" s="20">
        <f t="shared" si="9"/>
        <v>0.76497401406865162</v>
      </c>
      <c r="AC166" s="19">
        <v>4835907</v>
      </c>
      <c r="AD166" s="15">
        <v>4164695</v>
      </c>
      <c r="AE166" s="20">
        <f t="shared" si="10"/>
        <v>0.86120245902164783</v>
      </c>
      <c r="AF166" s="2">
        <v>132</v>
      </c>
      <c r="AG166" s="15">
        <v>7097295</v>
      </c>
      <c r="AH166" s="15">
        <v>48471</v>
      </c>
      <c r="AI166" s="18">
        <v>305520</v>
      </c>
      <c r="AJ166" s="8">
        <f t="shared" si="5"/>
        <v>153598924</v>
      </c>
    </row>
    <row r="167" spans="1:36" x14ac:dyDescent="0.15">
      <c r="A167" s="14">
        <v>42063</v>
      </c>
      <c r="B167" s="15">
        <v>57518003</v>
      </c>
      <c r="C167" s="15">
        <v>32964</v>
      </c>
      <c r="D167" s="19">
        <v>473143</v>
      </c>
      <c r="E167" s="15">
        <v>376231</v>
      </c>
      <c r="F167" s="20">
        <f t="shared" si="3"/>
        <v>0.79517397488708486</v>
      </c>
      <c r="G167" s="15">
        <v>42772</v>
      </c>
      <c r="H167" s="15">
        <v>822484</v>
      </c>
      <c r="I167" s="19">
        <v>4868411</v>
      </c>
      <c r="J167" s="15">
        <v>2692416</v>
      </c>
      <c r="K167" s="20">
        <f t="shared" si="6"/>
        <v>0.55303794194861522</v>
      </c>
      <c r="L167" s="19">
        <v>2838954</v>
      </c>
      <c r="M167" s="15">
        <v>2135333</v>
      </c>
      <c r="N167" s="20">
        <f t="shared" si="7"/>
        <v>0.75215484294567647</v>
      </c>
      <c r="O167" s="15">
        <v>11141967</v>
      </c>
      <c r="P167" s="15">
        <v>484687</v>
      </c>
      <c r="Q167" s="19">
        <v>5285903</v>
      </c>
      <c r="R167" s="15">
        <v>3969840</v>
      </c>
      <c r="S167" s="20">
        <f t="shared" si="4"/>
        <v>0.75102399722431534</v>
      </c>
      <c r="T167" s="15">
        <v>6366972</v>
      </c>
      <c r="U167" s="21">
        <v>562</v>
      </c>
      <c r="V167" s="15">
        <v>385</v>
      </c>
      <c r="W167" s="20">
        <f t="shared" si="8"/>
        <v>0.68505338078291811</v>
      </c>
      <c r="X167" s="15">
        <v>5305402</v>
      </c>
      <c r="Y167" s="15">
        <v>823403</v>
      </c>
      <c r="Z167" s="19">
        <v>38145826</v>
      </c>
      <c r="AA167" s="15">
        <v>25431972</v>
      </c>
      <c r="AB167" s="20">
        <f t="shared" si="9"/>
        <v>0.6667039271872105</v>
      </c>
      <c r="AC167" s="19">
        <v>5003384</v>
      </c>
      <c r="AD167" s="15">
        <v>3385654</v>
      </c>
      <c r="AE167" s="20">
        <f t="shared" si="10"/>
        <v>0.67667282783012461</v>
      </c>
      <c r="AG167" s="15">
        <v>6655254</v>
      </c>
      <c r="AH167" s="15">
        <v>45828</v>
      </c>
      <c r="AI167" s="18">
        <v>231084</v>
      </c>
      <c r="AJ167" s="8">
        <f t="shared" si="5"/>
        <v>127462651</v>
      </c>
    </row>
    <row r="168" spans="1:36" x14ac:dyDescent="0.15">
      <c r="A168" s="14">
        <v>42094</v>
      </c>
      <c r="B168" s="15">
        <v>78335425</v>
      </c>
      <c r="C168" s="15">
        <v>38652</v>
      </c>
      <c r="D168" s="19">
        <v>413902</v>
      </c>
      <c r="E168" s="15">
        <v>489431</v>
      </c>
      <c r="F168" s="20">
        <f t="shared" si="3"/>
        <v>1.1824803939096695</v>
      </c>
      <c r="G168" s="15">
        <v>39336</v>
      </c>
      <c r="H168" s="15">
        <v>815589</v>
      </c>
      <c r="I168" s="19">
        <v>5386544</v>
      </c>
      <c r="J168" s="15">
        <v>3537475</v>
      </c>
      <c r="K168" s="20">
        <f t="shared" si="6"/>
        <v>0.65672442293240341</v>
      </c>
      <c r="L168" s="19">
        <v>3257460</v>
      </c>
      <c r="M168" s="15">
        <v>2853340</v>
      </c>
      <c r="N168" s="20">
        <f t="shared" si="7"/>
        <v>0.87594014968717959</v>
      </c>
      <c r="O168" s="15">
        <v>14598872</v>
      </c>
      <c r="P168" s="15">
        <v>630854</v>
      </c>
      <c r="Q168" s="19">
        <v>5511129</v>
      </c>
      <c r="R168" s="15">
        <v>5446831</v>
      </c>
      <c r="S168" s="20">
        <f t="shared" si="4"/>
        <v>0.98833306206405258</v>
      </c>
      <c r="T168" s="15">
        <v>7713588</v>
      </c>
      <c r="U168" s="21">
        <v>780</v>
      </c>
      <c r="V168" s="15">
        <v>382</v>
      </c>
      <c r="W168" s="20">
        <f t="shared" si="8"/>
        <v>0.48974358974358972</v>
      </c>
      <c r="X168" s="15">
        <v>7269214</v>
      </c>
      <c r="Y168" s="15">
        <v>1089269</v>
      </c>
      <c r="Z168" s="19">
        <v>47605515</v>
      </c>
      <c r="AA168" s="15">
        <v>35245366</v>
      </c>
      <c r="AB168" s="20">
        <f t="shared" si="9"/>
        <v>0.74036308608361867</v>
      </c>
      <c r="AC168" s="19">
        <v>6271565</v>
      </c>
      <c r="AD168" s="15">
        <v>4509571</v>
      </c>
      <c r="AE168" s="20">
        <f t="shared" si="10"/>
        <v>0.71905034867692519</v>
      </c>
      <c r="AF168" s="2">
        <v>128</v>
      </c>
      <c r="AG168" s="15">
        <v>9428890</v>
      </c>
      <c r="AH168" s="15">
        <v>57269</v>
      </c>
      <c r="AI168" s="18">
        <v>284316</v>
      </c>
      <c r="AJ168" s="8">
        <f t="shared" si="5"/>
        <v>172383798</v>
      </c>
    </row>
    <row r="169" spans="1:36" x14ac:dyDescent="0.15">
      <c r="A169" s="14">
        <v>42124</v>
      </c>
      <c r="B169" s="15">
        <v>88346581</v>
      </c>
      <c r="C169" s="15">
        <v>43800</v>
      </c>
      <c r="D169" s="19">
        <v>344864</v>
      </c>
      <c r="E169" s="15">
        <v>545735</v>
      </c>
      <c r="F169" s="20">
        <f t="shared" si="3"/>
        <v>1.5824643917602301</v>
      </c>
      <c r="G169" s="15">
        <v>46793</v>
      </c>
      <c r="H169" s="15">
        <v>733377</v>
      </c>
      <c r="I169" s="19">
        <v>5967060</v>
      </c>
      <c r="J169" s="15">
        <v>3751042</v>
      </c>
      <c r="K169" s="20">
        <f t="shared" si="6"/>
        <v>0.62862481691151084</v>
      </c>
      <c r="L169" s="19">
        <v>3290684</v>
      </c>
      <c r="M169" s="15">
        <v>3135078</v>
      </c>
      <c r="N169" s="20">
        <f t="shared" si="7"/>
        <v>0.95271317452541782</v>
      </c>
      <c r="O169" s="15">
        <v>16335455</v>
      </c>
      <c r="P169" s="15">
        <v>672923</v>
      </c>
      <c r="Q169" s="19">
        <v>5920207</v>
      </c>
      <c r="R169" s="15">
        <v>6145619</v>
      </c>
      <c r="S169" s="20">
        <f t="shared" si="4"/>
        <v>1.0380750200119693</v>
      </c>
      <c r="T169" s="15">
        <v>8274612</v>
      </c>
      <c r="U169" s="21">
        <v>578</v>
      </c>
      <c r="V169" s="15">
        <v>411</v>
      </c>
      <c r="W169" s="20">
        <f t="shared" si="8"/>
        <v>0.71107266435986161</v>
      </c>
      <c r="X169" s="15">
        <v>7852082</v>
      </c>
      <c r="Y169" s="15">
        <v>1204520</v>
      </c>
      <c r="Z169" s="19">
        <v>45052301</v>
      </c>
      <c r="AA169" s="15">
        <v>39772245</v>
      </c>
      <c r="AB169" s="20">
        <f t="shared" si="9"/>
        <v>0.8828016353704109</v>
      </c>
      <c r="AC169" s="19">
        <v>5309729</v>
      </c>
      <c r="AD169" s="15">
        <v>4997189</v>
      </c>
      <c r="AE169" s="20">
        <f t="shared" si="10"/>
        <v>0.94113823888187143</v>
      </c>
      <c r="AF169" s="2">
        <v>96</v>
      </c>
      <c r="AG169" s="15">
        <v>9736376</v>
      </c>
      <c r="AH169" s="15">
        <v>61487</v>
      </c>
      <c r="AI169" s="18">
        <v>330264</v>
      </c>
      <c r="AJ169" s="8">
        <f t="shared" si="5"/>
        <v>191985685</v>
      </c>
    </row>
    <row r="170" spans="1:36" x14ac:dyDescent="0.15">
      <c r="A170" s="14">
        <v>42155</v>
      </c>
      <c r="B170" s="15">
        <v>85023907</v>
      </c>
      <c r="C170" s="15">
        <v>40156</v>
      </c>
      <c r="D170" s="19">
        <v>409825</v>
      </c>
      <c r="E170" s="15">
        <v>527170</v>
      </c>
      <c r="F170" s="20">
        <f t="shared" si="3"/>
        <v>1.2863295308973342</v>
      </c>
      <c r="G170" s="15">
        <v>44629</v>
      </c>
      <c r="H170" s="15">
        <v>738000</v>
      </c>
      <c r="I170" s="19">
        <v>5389416</v>
      </c>
      <c r="J170" s="15">
        <v>3616176</v>
      </c>
      <c r="K170" s="20">
        <f t="shared" si="6"/>
        <v>0.67097733780431867</v>
      </c>
      <c r="L170" s="19">
        <v>3082409</v>
      </c>
      <c r="M170" s="15">
        <v>2867053</v>
      </c>
      <c r="N170" s="20">
        <f t="shared" si="7"/>
        <v>0.93013386607682502</v>
      </c>
      <c r="O170" s="15">
        <v>15366376</v>
      </c>
      <c r="P170" s="15">
        <v>607751</v>
      </c>
      <c r="Q170" s="19">
        <v>5223818</v>
      </c>
      <c r="R170" s="15">
        <v>5466656</v>
      </c>
      <c r="S170" s="20">
        <f t="shared" si="4"/>
        <v>1.0464866884719184</v>
      </c>
      <c r="T170" s="15">
        <v>8377212</v>
      </c>
      <c r="U170" s="21">
        <v>642</v>
      </c>
      <c r="V170" s="15">
        <v>194</v>
      </c>
      <c r="W170" s="20">
        <f t="shared" si="8"/>
        <v>0.30218068535825543</v>
      </c>
      <c r="X170" s="15">
        <v>7200981</v>
      </c>
      <c r="Y170" s="15">
        <v>1068463</v>
      </c>
      <c r="Z170" s="19">
        <v>53650175</v>
      </c>
      <c r="AA170" s="15">
        <v>38619679</v>
      </c>
      <c r="AB170" s="20">
        <f t="shared" si="9"/>
        <v>0.71984255410164089</v>
      </c>
      <c r="AC170" s="19">
        <v>5355974</v>
      </c>
      <c r="AD170" s="15">
        <v>4581485</v>
      </c>
      <c r="AE170" s="20">
        <f t="shared" si="10"/>
        <v>0.85539716959044232</v>
      </c>
      <c r="AF170" s="2">
        <v>24</v>
      </c>
      <c r="AG170" s="15">
        <v>9312535</v>
      </c>
      <c r="AH170" s="15">
        <v>65961</v>
      </c>
      <c r="AI170" s="18">
        <v>326232</v>
      </c>
      <c r="AJ170" s="8">
        <f t="shared" si="5"/>
        <v>183850640</v>
      </c>
    </row>
    <row r="171" spans="1:36" x14ac:dyDescent="0.15">
      <c r="A171" s="14">
        <v>42185</v>
      </c>
      <c r="B171" s="15">
        <v>90053633</v>
      </c>
      <c r="C171" s="15">
        <v>47212</v>
      </c>
      <c r="D171" s="19">
        <v>532244</v>
      </c>
      <c r="E171" s="15">
        <v>562799</v>
      </c>
      <c r="F171" s="20">
        <f t="shared" si="3"/>
        <v>1.0574078805961176</v>
      </c>
      <c r="G171" s="15">
        <v>43141</v>
      </c>
      <c r="H171" s="15">
        <v>707509</v>
      </c>
      <c r="I171" s="19">
        <v>5468454</v>
      </c>
      <c r="J171" s="15">
        <v>3694245</v>
      </c>
      <c r="K171" s="20">
        <f t="shared" si="6"/>
        <v>0.67555565064641665</v>
      </c>
      <c r="L171" s="19">
        <v>3149694</v>
      </c>
      <c r="M171" s="15">
        <v>2870179</v>
      </c>
      <c r="N171" s="20">
        <f t="shared" si="7"/>
        <v>0.91125645856391124</v>
      </c>
      <c r="O171" s="15">
        <v>16754055</v>
      </c>
      <c r="P171" s="15">
        <v>625301</v>
      </c>
      <c r="Q171" s="19">
        <v>5652454</v>
      </c>
      <c r="R171" s="15">
        <v>5574661</v>
      </c>
      <c r="S171" s="20">
        <f t="shared" si="4"/>
        <v>0.98623730507139018</v>
      </c>
      <c r="T171" s="15">
        <v>8229528</v>
      </c>
      <c r="U171" s="21">
        <v>566</v>
      </c>
      <c r="V171" s="15">
        <v>294</v>
      </c>
      <c r="W171" s="20">
        <f t="shared" si="8"/>
        <v>0.51943462897526504</v>
      </c>
      <c r="X171" s="15">
        <v>7418494</v>
      </c>
      <c r="Y171" s="15">
        <v>1058438</v>
      </c>
      <c r="Z171" s="19">
        <v>65657087</v>
      </c>
      <c r="AA171" s="15">
        <v>43353034</v>
      </c>
      <c r="AB171" s="20">
        <f t="shared" si="9"/>
        <v>0.66029481326212358</v>
      </c>
      <c r="AC171" s="19">
        <v>6336795</v>
      </c>
      <c r="AD171" s="15">
        <v>4520867</v>
      </c>
      <c r="AE171" s="20">
        <f t="shared" si="10"/>
        <v>0.71343115881135499</v>
      </c>
      <c r="AF171" s="2">
        <v>72</v>
      </c>
      <c r="AG171" s="15">
        <v>9802879</v>
      </c>
      <c r="AH171" s="15">
        <v>65059</v>
      </c>
      <c r="AI171" s="18">
        <v>350352</v>
      </c>
      <c r="AJ171" s="8">
        <f t="shared" si="5"/>
        <v>195731752</v>
      </c>
    </row>
    <row r="172" spans="1:36" x14ac:dyDescent="0.15">
      <c r="A172" s="14">
        <v>42216</v>
      </c>
      <c r="B172" s="15">
        <v>100158309</v>
      </c>
      <c r="C172" s="15">
        <v>44868</v>
      </c>
      <c r="D172" s="19">
        <v>454630</v>
      </c>
      <c r="E172" s="15">
        <v>567533</v>
      </c>
      <c r="F172" s="20">
        <f t="shared" si="3"/>
        <v>1.2483404086839849</v>
      </c>
      <c r="G172" s="15">
        <v>39425</v>
      </c>
      <c r="H172" s="15">
        <v>593894</v>
      </c>
      <c r="I172" s="19">
        <v>5522817</v>
      </c>
      <c r="J172" s="15">
        <v>3378436</v>
      </c>
      <c r="K172" s="20">
        <f t="shared" si="6"/>
        <v>0.61172332887365266</v>
      </c>
      <c r="L172" s="19">
        <v>3380944</v>
      </c>
      <c r="M172" s="15">
        <v>2827467</v>
      </c>
      <c r="N172" s="20">
        <f t="shared" si="7"/>
        <v>0.83629512940764472</v>
      </c>
      <c r="O172" s="15">
        <v>18237006</v>
      </c>
      <c r="P172" s="15">
        <v>660801</v>
      </c>
      <c r="Q172" s="19">
        <v>5473411</v>
      </c>
      <c r="R172" s="15">
        <v>5465964</v>
      </c>
      <c r="S172" s="20">
        <f t="shared" si="4"/>
        <v>0.99863942247348136</v>
      </c>
      <c r="T172" s="15">
        <v>8714580</v>
      </c>
      <c r="U172" s="21">
        <v>712</v>
      </c>
      <c r="V172" s="15">
        <v>228</v>
      </c>
      <c r="W172" s="20">
        <f t="shared" si="8"/>
        <v>0.3202247191011236</v>
      </c>
      <c r="X172" s="15">
        <v>7434976</v>
      </c>
      <c r="Y172" s="15">
        <v>1069043</v>
      </c>
      <c r="Z172" s="19">
        <v>89959825</v>
      </c>
      <c r="AA172" s="15">
        <v>50258468</v>
      </c>
      <c r="AB172" s="20">
        <f t="shared" si="9"/>
        <v>0.55867680934239261</v>
      </c>
      <c r="AC172" s="19">
        <v>7404577</v>
      </c>
      <c r="AD172" s="15">
        <v>4731827</v>
      </c>
      <c r="AE172" s="20">
        <f t="shared" si="10"/>
        <v>0.63904082569470211</v>
      </c>
      <c r="AF172" s="2">
        <v>60</v>
      </c>
      <c r="AG172" s="15">
        <v>8567196</v>
      </c>
      <c r="AH172" s="15">
        <v>69177</v>
      </c>
      <c r="AI172" s="18">
        <v>388860</v>
      </c>
      <c r="AJ172" s="8">
        <f t="shared" si="5"/>
        <v>213208118</v>
      </c>
    </row>
    <row r="173" spans="1:36" x14ac:dyDescent="0.15">
      <c r="A173" s="22">
        <v>42247</v>
      </c>
      <c r="B173" s="15">
        <v>93656707</v>
      </c>
      <c r="C173" s="15">
        <v>45578</v>
      </c>
      <c r="D173" s="3">
        <v>420413</v>
      </c>
      <c r="E173" s="15">
        <v>539290</v>
      </c>
      <c r="F173" s="23">
        <f t="shared" si="3"/>
        <v>1.2827624264711128</v>
      </c>
      <c r="G173" s="15">
        <v>42456</v>
      </c>
      <c r="H173" s="15">
        <v>492148</v>
      </c>
      <c r="I173" s="3">
        <v>4981607</v>
      </c>
      <c r="J173" s="15">
        <v>3007115</v>
      </c>
      <c r="K173" s="23">
        <f t="shared" si="6"/>
        <v>0.60364356321163026</v>
      </c>
      <c r="L173" s="3">
        <v>2820574</v>
      </c>
      <c r="M173" s="15">
        <v>2582957</v>
      </c>
      <c r="N173" s="23">
        <f t="shared" si="7"/>
        <v>0.91575580006055501</v>
      </c>
      <c r="O173" s="15">
        <v>17036302</v>
      </c>
      <c r="P173" s="15">
        <v>611672</v>
      </c>
      <c r="Q173" s="3">
        <v>5171566</v>
      </c>
      <c r="R173" s="15">
        <v>5003641</v>
      </c>
      <c r="S173" s="23">
        <f t="shared" si="4"/>
        <v>0.96752917781577186</v>
      </c>
      <c r="T173" s="15">
        <v>7855632</v>
      </c>
      <c r="U173" s="15">
        <v>617</v>
      </c>
      <c r="V173" s="15">
        <v>516</v>
      </c>
      <c r="W173" s="23">
        <f t="shared" si="8"/>
        <v>0.83630470016207459</v>
      </c>
      <c r="X173" s="15">
        <v>6883126</v>
      </c>
      <c r="Y173" s="15">
        <v>998513</v>
      </c>
      <c r="Z173" s="3">
        <v>51972664</v>
      </c>
      <c r="AA173" s="15">
        <v>48082725</v>
      </c>
      <c r="AB173" s="23">
        <f t="shared" si="9"/>
        <v>0.92515413487367126</v>
      </c>
      <c r="AC173" s="3">
        <v>5183279</v>
      </c>
      <c r="AD173" s="15">
        <v>4449734</v>
      </c>
      <c r="AE173" s="23">
        <f t="shared" si="10"/>
        <v>0.8584785808365708</v>
      </c>
      <c r="AF173" s="2">
        <v>74</v>
      </c>
      <c r="AG173" s="15">
        <v>7022013</v>
      </c>
      <c r="AH173" s="15">
        <v>59551</v>
      </c>
      <c r="AI173" s="18">
        <v>316656</v>
      </c>
      <c r="AJ173" s="8">
        <f t="shared" si="5"/>
        <v>198686406</v>
      </c>
    </row>
    <row r="174" spans="1:36" x14ac:dyDescent="0.15">
      <c r="A174" s="22">
        <v>42277</v>
      </c>
      <c r="B174" s="15">
        <v>89269586</v>
      </c>
      <c r="C174" s="15">
        <v>42936</v>
      </c>
      <c r="D174" s="3">
        <v>429409</v>
      </c>
      <c r="E174" s="15">
        <v>508791</v>
      </c>
      <c r="F174" s="23">
        <f t="shared" si="3"/>
        <v>1.184863381997117</v>
      </c>
      <c r="G174" s="15">
        <v>45510</v>
      </c>
      <c r="H174" s="15">
        <v>478897</v>
      </c>
      <c r="I174" s="3">
        <v>5290311</v>
      </c>
      <c r="J174" s="15">
        <v>3131891</v>
      </c>
      <c r="K174" s="23">
        <f t="shared" si="6"/>
        <v>0.59200508249893058</v>
      </c>
      <c r="L174" s="3">
        <v>2824282</v>
      </c>
      <c r="M174" s="15">
        <v>2524614</v>
      </c>
      <c r="N174" s="23">
        <f t="shared" si="7"/>
        <v>0.89389586450644798</v>
      </c>
      <c r="O174" s="15">
        <v>16357250</v>
      </c>
      <c r="P174" s="15">
        <v>633205</v>
      </c>
      <c r="Q174" s="3">
        <v>5373296</v>
      </c>
      <c r="R174" s="15">
        <v>5018969</v>
      </c>
      <c r="S174" s="23">
        <f t="shared" si="4"/>
        <v>0.93405779246108911</v>
      </c>
      <c r="T174" s="15">
        <v>7877736</v>
      </c>
      <c r="U174" s="15">
        <v>399</v>
      </c>
      <c r="V174" s="15">
        <v>204</v>
      </c>
      <c r="W174" s="23">
        <f t="shared" si="8"/>
        <v>0.51127819548872178</v>
      </c>
      <c r="X174" s="15">
        <v>6844263</v>
      </c>
      <c r="Y174" s="15">
        <v>959146</v>
      </c>
      <c r="Z174" s="3">
        <v>43386791</v>
      </c>
      <c r="AA174" s="15">
        <v>44803620</v>
      </c>
      <c r="AB174" s="23">
        <f t="shared" si="9"/>
        <v>1.0326557684342224</v>
      </c>
      <c r="AC174" s="3">
        <v>5548093</v>
      </c>
      <c r="AD174" s="15">
        <v>4280714</v>
      </c>
      <c r="AE174" s="23">
        <f t="shared" si="10"/>
        <v>0.771564932310976</v>
      </c>
      <c r="AF174" s="2">
        <v>49</v>
      </c>
      <c r="AG174" s="15">
        <v>7558310</v>
      </c>
      <c r="AH174" s="15">
        <v>62435</v>
      </c>
      <c r="AI174" s="18">
        <v>291804</v>
      </c>
      <c r="AJ174" s="8">
        <f t="shared" si="5"/>
        <v>190689930</v>
      </c>
    </row>
    <row r="175" spans="1:36" x14ac:dyDescent="0.15">
      <c r="A175" s="22">
        <v>42308</v>
      </c>
      <c r="B175" s="15">
        <v>82859165</v>
      </c>
      <c r="C175" s="15">
        <v>46188</v>
      </c>
      <c r="D175" s="3">
        <v>419207</v>
      </c>
      <c r="E175" s="15">
        <v>466551</v>
      </c>
      <c r="F175" s="23">
        <f t="shared" si="3"/>
        <v>1.1129370454214744</v>
      </c>
      <c r="G175" s="15">
        <v>43008</v>
      </c>
      <c r="H175" s="15">
        <v>504425</v>
      </c>
      <c r="I175" s="3">
        <v>6474811</v>
      </c>
      <c r="J175" s="15">
        <v>3415377</v>
      </c>
      <c r="K175" s="23">
        <f t="shared" si="6"/>
        <v>0.52748674826184117</v>
      </c>
      <c r="L175" s="3">
        <v>2975814</v>
      </c>
      <c r="M175" s="15">
        <v>2470495</v>
      </c>
      <c r="N175" s="23">
        <f t="shared" si="7"/>
        <v>0.83019133588322391</v>
      </c>
      <c r="O175" s="15">
        <v>15347109</v>
      </c>
      <c r="P175" s="15">
        <v>607944</v>
      </c>
      <c r="Q175" s="3">
        <v>6098544</v>
      </c>
      <c r="R175" s="15">
        <v>5030780</v>
      </c>
      <c r="S175" s="23">
        <f t="shared" si="4"/>
        <v>0.82491493051456222</v>
      </c>
      <c r="T175" s="15">
        <v>8047020</v>
      </c>
      <c r="U175" s="15">
        <v>755</v>
      </c>
      <c r="V175" s="15">
        <v>108</v>
      </c>
      <c r="W175" s="23">
        <f t="shared" si="8"/>
        <v>0.14304635761589404</v>
      </c>
      <c r="X175" s="15">
        <v>6902048</v>
      </c>
      <c r="Y175" s="15">
        <v>926895</v>
      </c>
      <c r="Z175" s="3">
        <v>41627729</v>
      </c>
      <c r="AA175" s="15">
        <v>40334853</v>
      </c>
      <c r="AB175" s="23">
        <f t="shared" si="9"/>
        <v>0.96894195213003331</v>
      </c>
      <c r="AC175" s="3">
        <v>5100493</v>
      </c>
      <c r="AD175" s="15">
        <v>4187624</v>
      </c>
      <c r="AE175" s="23">
        <f t="shared" si="10"/>
        <v>0.82102337950468707</v>
      </c>
      <c r="AF175" s="2">
        <v>132</v>
      </c>
      <c r="AG175" s="15">
        <v>8474041</v>
      </c>
      <c r="AH175" s="15">
        <v>61324</v>
      </c>
      <c r="AI175" s="18">
        <v>269988</v>
      </c>
      <c r="AJ175" s="8">
        <f t="shared" si="5"/>
        <v>179995075</v>
      </c>
    </row>
    <row r="176" spans="1:36" x14ac:dyDescent="0.15">
      <c r="A176" s="22">
        <v>42338</v>
      </c>
      <c r="B176" s="15">
        <v>68326002</v>
      </c>
      <c r="C176" s="15">
        <v>37847</v>
      </c>
      <c r="D176" s="3">
        <v>415355</v>
      </c>
      <c r="E176" s="15">
        <v>378897</v>
      </c>
      <c r="F176" s="23">
        <f t="shared" si="3"/>
        <v>0.91222448267144973</v>
      </c>
      <c r="G176" s="15">
        <v>38021</v>
      </c>
      <c r="H176" s="15">
        <v>497063</v>
      </c>
      <c r="I176" s="3">
        <v>5588811</v>
      </c>
      <c r="J176" s="15">
        <v>3104879</v>
      </c>
      <c r="K176" s="23">
        <f t="shared" si="6"/>
        <v>0.555552692692596</v>
      </c>
      <c r="L176" s="3">
        <v>2806586</v>
      </c>
      <c r="M176" s="15">
        <v>2149138</v>
      </c>
      <c r="N176" s="23">
        <f t="shared" si="7"/>
        <v>0.76574813670416653</v>
      </c>
      <c r="O176" s="15">
        <v>12585590</v>
      </c>
      <c r="P176" s="15">
        <v>524087</v>
      </c>
      <c r="Q176" s="3">
        <v>5515025</v>
      </c>
      <c r="R176" s="15">
        <v>4406838</v>
      </c>
      <c r="S176" s="23">
        <f t="shared" si="4"/>
        <v>0.79906038503905241</v>
      </c>
      <c r="T176" s="15">
        <v>6562128</v>
      </c>
      <c r="U176" s="15">
        <v>618</v>
      </c>
      <c r="V176" s="15">
        <v>168</v>
      </c>
      <c r="W176" s="23">
        <f t="shared" si="8"/>
        <v>0.27184466019417475</v>
      </c>
      <c r="X176" s="15">
        <v>6088357</v>
      </c>
      <c r="Y176" s="15">
        <v>811530</v>
      </c>
      <c r="Z176" s="3">
        <v>39770278</v>
      </c>
      <c r="AA176" s="15">
        <v>31867440</v>
      </c>
      <c r="AB176" s="23">
        <f t="shared" si="9"/>
        <v>0.80128783610715515</v>
      </c>
      <c r="AC176" s="3">
        <v>5332220</v>
      </c>
      <c r="AD176" s="15">
        <v>3628256</v>
      </c>
      <c r="AE176" s="23">
        <f t="shared" si="10"/>
        <v>0.68044004185873797</v>
      </c>
      <c r="AF176" s="2">
        <v>108</v>
      </c>
      <c r="AG176" s="15">
        <v>7539339</v>
      </c>
      <c r="AH176" s="15">
        <v>54932</v>
      </c>
      <c r="AI176" s="18">
        <v>243888</v>
      </c>
      <c r="AJ176" s="8">
        <f t="shared" si="5"/>
        <v>148844508</v>
      </c>
    </row>
    <row r="177" spans="1:36" x14ac:dyDescent="0.15">
      <c r="A177" s="22">
        <v>42369</v>
      </c>
      <c r="B177" s="15">
        <v>62176939</v>
      </c>
      <c r="C177" s="15">
        <v>37548</v>
      </c>
      <c r="D177" s="3">
        <v>254035</v>
      </c>
      <c r="E177" s="15">
        <v>342952</v>
      </c>
      <c r="F177" s="23">
        <f t="shared" si="3"/>
        <v>1.3500186982108764</v>
      </c>
      <c r="G177" s="15">
        <v>34687</v>
      </c>
      <c r="H177" s="15">
        <v>332605</v>
      </c>
      <c r="I177" s="3">
        <v>6390410</v>
      </c>
      <c r="J177" s="15">
        <v>3046284</v>
      </c>
      <c r="K177" s="23">
        <f t="shared" si="6"/>
        <v>0.47669617442386325</v>
      </c>
      <c r="L177" s="3">
        <v>3688151</v>
      </c>
      <c r="M177" s="15">
        <v>2039114</v>
      </c>
      <c r="N177" s="23">
        <f t="shared" si="7"/>
        <v>0.55288246061508872</v>
      </c>
      <c r="O177" s="15">
        <v>11868502</v>
      </c>
      <c r="P177" s="15">
        <v>497572</v>
      </c>
      <c r="Q177" s="3">
        <v>6084826</v>
      </c>
      <c r="R177" s="15">
        <v>4085176</v>
      </c>
      <c r="S177" s="23">
        <f t="shared" si="4"/>
        <v>0.67137104660018221</v>
      </c>
      <c r="T177" s="15">
        <v>6092052</v>
      </c>
      <c r="U177" s="15">
        <v>1342</v>
      </c>
      <c r="V177" s="15">
        <v>96</v>
      </c>
      <c r="W177" s="23">
        <f t="shared" si="8"/>
        <v>7.1535022354694486E-2</v>
      </c>
      <c r="X177" s="15">
        <v>5830416</v>
      </c>
      <c r="Y177" s="15">
        <v>741505</v>
      </c>
      <c r="Z177" s="3">
        <v>38744501</v>
      </c>
      <c r="AA177" s="15">
        <v>27932035</v>
      </c>
      <c r="AB177" s="23">
        <f t="shared" si="9"/>
        <v>0.72092901648159047</v>
      </c>
      <c r="AC177" s="3">
        <v>6528741</v>
      </c>
      <c r="AD177" s="15">
        <v>3326592</v>
      </c>
      <c r="AE177" s="23">
        <f t="shared" si="10"/>
        <v>0.50953039797412703</v>
      </c>
      <c r="AF177" s="2">
        <v>216</v>
      </c>
      <c r="AG177" s="15">
        <v>7146082</v>
      </c>
      <c r="AH177" s="15">
        <v>50714</v>
      </c>
      <c r="AI177" s="18">
        <v>176304</v>
      </c>
      <c r="AJ177" s="8">
        <f t="shared" si="5"/>
        <v>135757391</v>
      </c>
    </row>
    <row r="178" spans="1:36" x14ac:dyDescent="0.15">
      <c r="A178" s="14">
        <v>42400</v>
      </c>
      <c r="B178" s="15">
        <v>70748327</v>
      </c>
      <c r="C178" s="15">
        <v>42325</v>
      </c>
      <c r="D178" s="19">
        <v>465202</v>
      </c>
      <c r="E178" s="15">
        <v>342582</v>
      </c>
      <c r="F178" s="20">
        <f t="shared" si="3"/>
        <v>0.73641557860886242</v>
      </c>
      <c r="G178" s="15">
        <v>38016</v>
      </c>
      <c r="H178" s="15">
        <v>300329</v>
      </c>
      <c r="I178" s="19">
        <v>5043351</v>
      </c>
      <c r="J178" s="15">
        <v>3298762</v>
      </c>
      <c r="K178" s="20">
        <f t="shared" si="6"/>
        <v>0.65408138358801515</v>
      </c>
      <c r="L178" s="19">
        <v>2906711</v>
      </c>
      <c r="M178" s="15">
        <v>2422834</v>
      </c>
      <c r="N178" s="20">
        <f t="shared" si="7"/>
        <v>0.83353109407849624</v>
      </c>
      <c r="O178" s="15">
        <v>14048609</v>
      </c>
      <c r="P178" s="15">
        <v>612014</v>
      </c>
      <c r="Q178" s="19">
        <v>5609492</v>
      </c>
      <c r="R178" s="15">
        <v>4719222</v>
      </c>
      <c r="S178" s="20">
        <f t="shared" si="4"/>
        <v>0.84129222396609171</v>
      </c>
      <c r="T178" s="15">
        <v>6108732</v>
      </c>
      <c r="U178" s="21">
        <v>239</v>
      </c>
      <c r="V178" s="15">
        <v>276</v>
      </c>
      <c r="W178" s="20">
        <f t="shared" si="8"/>
        <v>1.1548117154811715</v>
      </c>
      <c r="X178" s="15">
        <v>6261486</v>
      </c>
      <c r="Y178" s="15">
        <v>935405</v>
      </c>
      <c r="Z178" s="19">
        <v>36982961</v>
      </c>
      <c r="AA178" s="15">
        <v>29191535</v>
      </c>
      <c r="AB178" s="20">
        <f t="shared" si="9"/>
        <v>0.78932389972776917</v>
      </c>
      <c r="AC178" s="19">
        <v>4999855</v>
      </c>
      <c r="AD178" s="15">
        <v>3997455</v>
      </c>
      <c r="AE178" s="20">
        <f t="shared" si="10"/>
        <v>0.79951418591139145</v>
      </c>
      <c r="AF178" s="2">
        <v>96</v>
      </c>
      <c r="AG178" s="15">
        <v>7210654</v>
      </c>
      <c r="AH178" s="15">
        <v>55731</v>
      </c>
      <c r="AI178" s="18">
        <v>223248</v>
      </c>
      <c r="AJ178" s="8">
        <f t="shared" si="5"/>
        <v>150557638</v>
      </c>
    </row>
    <row r="179" spans="1:36" x14ac:dyDescent="0.15">
      <c r="A179" s="14">
        <v>42429</v>
      </c>
      <c r="B179" s="15">
        <v>68835867</v>
      </c>
      <c r="C179" s="15">
        <v>39048</v>
      </c>
      <c r="D179" s="19">
        <v>399281</v>
      </c>
      <c r="E179" s="15">
        <v>413399</v>
      </c>
      <c r="F179" s="20">
        <f t="shared" si="3"/>
        <v>1.0353585570062187</v>
      </c>
      <c r="G179" s="15">
        <v>45611</v>
      </c>
      <c r="H179" s="15">
        <v>296468</v>
      </c>
      <c r="I179" s="19">
        <v>5176541</v>
      </c>
      <c r="J179" s="15">
        <v>3347157</v>
      </c>
      <c r="K179" s="20">
        <f t="shared" si="6"/>
        <v>0.64660107975576742</v>
      </c>
      <c r="L179" s="19">
        <v>3037013</v>
      </c>
      <c r="M179" s="15">
        <v>2361125</v>
      </c>
      <c r="N179" s="20">
        <f t="shared" si="7"/>
        <v>0.77744975079132028</v>
      </c>
      <c r="O179" s="15">
        <v>13139510</v>
      </c>
      <c r="P179" s="15">
        <v>572768</v>
      </c>
      <c r="Q179" s="19">
        <v>5336862</v>
      </c>
      <c r="R179" s="15">
        <v>4925735</v>
      </c>
      <c r="S179" s="20">
        <f t="shared" si="4"/>
        <v>0.92296465600946775</v>
      </c>
      <c r="T179" s="15">
        <v>6273168</v>
      </c>
      <c r="U179" s="21">
        <v>390</v>
      </c>
      <c r="V179" s="15">
        <v>62</v>
      </c>
      <c r="W179" s="20">
        <f t="shared" si="8"/>
        <v>0.15897435897435896</v>
      </c>
      <c r="X179" s="15">
        <v>6609344</v>
      </c>
      <c r="Y179" s="15">
        <v>915066</v>
      </c>
      <c r="Z179" s="19">
        <v>37570771</v>
      </c>
      <c r="AA179" s="15">
        <v>30557692</v>
      </c>
      <c r="AB179" s="20">
        <f t="shared" si="9"/>
        <v>0.81333683570134885</v>
      </c>
      <c r="AC179" s="19">
        <v>4872156</v>
      </c>
      <c r="AD179" s="15">
        <v>3950457</v>
      </c>
      <c r="AE179" s="20">
        <f t="shared" si="10"/>
        <v>0.81082317561260353</v>
      </c>
      <c r="AF179" s="2">
        <v>120</v>
      </c>
      <c r="AG179" s="15">
        <v>8077656</v>
      </c>
      <c r="AH179" s="15">
        <v>62645</v>
      </c>
      <c r="AI179" s="18">
        <v>211512</v>
      </c>
      <c r="AJ179" s="8">
        <f t="shared" si="5"/>
        <v>150634410</v>
      </c>
    </row>
    <row r="180" spans="1:36" x14ac:dyDescent="0.15">
      <c r="A180" s="14">
        <v>42460</v>
      </c>
      <c r="B180" s="15">
        <v>74960419</v>
      </c>
      <c r="C180" s="15">
        <v>43368</v>
      </c>
      <c r="D180" s="19">
        <v>460951</v>
      </c>
      <c r="E180" s="15">
        <v>406760</v>
      </c>
      <c r="F180" s="20">
        <f t="shared" si="3"/>
        <v>0.88243652796067262</v>
      </c>
      <c r="G180" s="15">
        <v>39970</v>
      </c>
      <c r="H180" s="15">
        <v>465116</v>
      </c>
      <c r="I180" s="19">
        <v>5545923</v>
      </c>
      <c r="J180" s="15">
        <v>3689795</v>
      </c>
      <c r="K180" s="20">
        <f t="shared" si="6"/>
        <v>0.66531666595443173</v>
      </c>
      <c r="L180" s="19">
        <v>3378402</v>
      </c>
      <c r="M180" s="15">
        <v>2546301</v>
      </c>
      <c r="N180" s="20">
        <f t="shared" si="7"/>
        <v>0.75369982613081565</v>
      </c>
      <c r="O180" s="15">
        <v>13861608</v>
      </c>
      <c r="P180" s="15">
        <v>597705</v>
      </c>
      <c r="Q180" s="19">
        <v>5372523</v>
      </c>
      <c r="R180" s="15">
        <v>5382073</v>
      </c>
      <c r="S180" s="20">
        <f t="shared" si="4"/>
        <v>1.0017775633533816</v>
      </c>
      <c r="T180" s="15">
        <v>6881472</v>
      </c>
      <c r="U180" s="21">
        <v>411</v>
      </c>
      <c r="V180" s="15">
        <v>492</v>
      </c>
      <c r="W180" s="20">
        <f t="shared" si="8"/>
        <v>1.197080291970803</v>
      </c>
      <c r="X180" s="15">
        <v>7545346</v>
      </c>
      <c r="Y180" s="15">
        <v>955661</v>
      </c>
      <c r="Z180" s="19">
        <v>43280963</v>
      </c>
      <c r="AA180" s="15">
        <v>34230876</v>
      </c>
      <c r="AB180" s="20">
        <f t="shared" si="9"/>
        <v>0.7908991304098294</v>
      </c>
      <c r="AC180" s="19">
        <v>5543219</v>
      </c>
      <c r="AD180" s="15">
        <v>4236010</v>
      </c>
      <c r="AE180" s="20">
        <f t="shared" si="10"/>
        <v>0.7641787199820177</v>
      </c>
      <c r="AF180" s="2">
        <v>84</v>
      </c>
      <c r="AG180" s="15">
        <v>8988351</v>
      </c>
      <c r="AH180" s="15">
        <v>63367</v>
      </c>
      <c r="AI180" s="18">
        <v>225648</v>
      </c>
      <c r="AJ180" s="8">
        <f t="shared" si="5"/>
        <v>165120422</v>
      </c>
    </row>
    <row r="181" spans="1:36" x14ac:dyDescent="0.15">
      <c r="A181" s="14">
        <v>42490</v>
      </c>
      <c r="B181" s="15">
        <v>85627254</v>
      </c>
      <c r="C181" s="15">
        <v>48408</v>
      </c>
      <c r="D181" s="19">
        <v>448731</v>
      </c>
      <c r="E181" s="15">
        <v>486019</v>
      </c>
      <c r="F181" s="20">
        <f t="shared" si="3"/>
        <v>1.083096554505929</v>
      </c>
      <c r="G181" s="15">
        <v>48838</v>
      </c>
      <c r="H181" s="15">
        <v>339078</v>
      </c>
      <c r="I181" s="19">
        <v>5737622</v>
      </c>
      <c r="J181" s="15">
        <v>3842474</v>
      </c>
      <c r="K181" s="20">
        <f t="shared" si="6"/>
        <v>0.66969800380715216</v>
      </c>
      <c r="L181" s="19">
        <v>2662148</v>
      </c>
      <c r="M181" s="15">
        <v>2850392</v>
      </c>
      <c r="N181" s="20">
        <f t="shared" si="7"/>
        <v>1.0707113203323031</v>
      </c>
      <c r="O181" s="15">
        <v>15394472</v>
      </c>
      <c r="P181" s="15">
        <v>647537</v>
      </c>
      <c r="Q181" s="19">
        <v>6051434</v>
      </c>
      <c r="R181" s="15">
        <v>5990803</v>
      </c>
      <c r="S181" s="20">
        <f t="shared" si="4"/>
        <v>0.98998072192475373</v>
      </c>
      <c r="T181" s="15">
        <v>7351764</v>
      </c>
      <c r="U181" s="21">
        <v>384</v>
      </c>
      <c r="V181" s="15">
        <v>234</v>
      </c>
      <c r="W181" s="20">
        <f t="shared" si="8"/>
        <v>0.609375</v>
      </c>
      <c r="X181" s="15">
        <v>8231121</v>
      </c>
      <c r="Y181" s="15">
        <v>1055397</v>
      </c>
      <c r="Z181" s="19">
        <v>49683217</v>
      </c>
      <c r="AA181" s="15">
        <v>38505946</v>
      </c>
      <c r="AB181" s="20">
        <f t="shared" si="9"/>
        <v>0.7750292417658865</v>
      </c>
      <c r="AC181" s="19">
        <v>5025606</v>
      </c>
      <c r="AD181" s="15">
        <v>4771033</v>
      </c>
      <c r="AE181" s="20">
        <f t="shared" si="10"/>
        <v>0.94934481533172321</v>
      </c>
      <c r="AF181" s="2">
        <v>156</v>
      </c>
      <c r="AG181" s="15">
        <v>9344979</v>
      </c>
      <c r="AH181" s="15">
        <v>80556</v>
      </c>
      <c r="AI181" s="18">
        <v>248256</v>
      </c>
      <c r="AJ181" s="8">
        <f t="shared" si="5"/>
        <v>184864717</v>
      </c>
    </row>
    <row r="182" spans="1:36" x14ac:dyDescent="0.15">
      <c r="A182" s="14">
        <v>42521</v>
      </c>
      <c r="B182" s="15">
        <v>84414701</v>
      </c>
      <c r="C182" s="15">
        <v>45230</v>
      </c>
      <c r="D182" s="19">
        <v>536793</v>
      </c>
      <c r="E182" s="15">
        <v>469343</v>
      </c>
      <c r="F182" s="20">
        <f t="shared" si="3"/>
        <v>0.87434634952393198</v>
      </c>
      <c r="G182" s="15">
        <v>40431</v>
      </c>
      <c r="H182" s="15">
        <v>412791</v>
      </c>
      <c r="I182" s="19">
        <v>5118832</v>
      </c>
      <c r="J182" s="15">
        <v>3645099</v>
      </c>
      <c r="K182" s="20">
        <f t="shared" si="6"/>
        <v>0.7120958453022096</v>
      </c>
      <c r="L182" s="19">
        <v>2584581</v>
      </c>
      <c r="M182" s="15">
        <v>2619271</v>
      </c>
      <c r="N182" s="20">
        <f t="shared" si="7"/>
        <v>1.0134219047497448</v>
      </c>
      <c r="O182" s="15">
        <v>14905286</v>
      </c>
      <c r="P182" s="15">
        <v>597810</v>
      </c>
      <c r="Q182" s="19">
        <v>5283893</v>
      </c>
      <c r="R182" s="15">
        <v>5490858</v>
      </c>
      <c r="S182" s="20">
        <f t="shared" si="4"/>
        <v>1.0391690369203161</v>
      </c>
      <c r="T182" s="15">
        <v>6812628</v>
      </c>
      <c r="U182" s="21">
        <v>462</v>
      </c>
      <c r="V182" s="15">
        <v>72</v>
      </c>
      <c r="W182" s="20">
        <f t="shared" si="8"/>
        <v>0.15584415584415584</v>
      </c>
      <c r="X182" s="15">
        <v>7900621</v>
      </c>
      <c r="Y182" s="15">
        <v>944311</v>
      </c>
      <c r="Z182" s="19">
        <v>62981373</v>
      </c>
      <c r="AA182" s="15">
        <v>38708060</v>
      </c>
      <c r="AB182" s="20">
        <f t="shared" si="9"/>
        <v>0.61459536615691124</v>
      </c>
      <c r="AC182" s="19">
        <v>5046565</v>
      </c>
      <c r="AD182" s="15">
        <v>4348964</v>
      </c>
      <c r="AE182" s="20">
        <f t="shared" si="10"/>
        <v>0.86176716241641593</v>
      </c>
      <c r="AF182" s="2">
        <v>144</v>
      </c>
      <c r="AG182" s="15">
        <v>9289974</v>
      </c>
      <c r="AH182" s="15">
        <v>83076</v>
      </c>
      <c r="AI182" s="18">
        <v>233496</v>
      </c>
      <c r="AJ182" s="8">
        <f t="shared" si="5"/>
        <v>180962166</v>
      </c>
    </row>
    <row r="183" spans="1:36" x14ac:dyDescent="0.15">
      <c r="A183" s="14">
        <v>42551</v>
      </c>
      <c r="B183" s="15">
        <v>86841100</v>
      </c>
      <c r="C183" s="15">
        <v>46369</v>
      </c>
      <c r="D183" s="19">
        <v>619239</v>
      </c>
      <c r="E183" s="15">
        <v>456899</v>
      </c>
      <c r="F183" s="20">
        <f t="shared" si="3"/>
        <v>0.73783950946242083</v>
      </c>
      <c r="G183" s="15">
        <v>37260</v>
      </c>
      <c r="H183" s="15">
        <v>430949</v>
      </c>
      <c r="I183" s="19">
        <v>5322939</v>
      </c>
      <c r="J183" s="15">
        <v>3639202</v>
      </c>
      <c r="K183" s="20">
        <f t="shared" si="6"/>
        <v>0.68368283010569908</v>
      </c>
      <c r="L183" s="19">
        <v>2964654</v>
      </c>
      <c r="M183" s="15">
        <v>2580186</v>
      </c>
      <c r="N183" s="20">
        <f t="shared" si="7"/>
        <v>0.87031606386445093</v>
      </c>
      <c r="O183" s="15">
        <v>15045253</v>
      </c>
      <c r="P183" s="15">
        <v>598960</v>
      </c>
      <c r="Q183" s="19">
        <v>5703648</v>
      </c>
      <c r="R183" s="15">
        <v>5380208</v>
      </c>
      <c r="S183" s="20">
        <f t="shared" si="4"/>
        <v>0.94329243319363332</v>
      </c>
      <c r="T183" s="15">
        <v>6720792</v>
      </c>
      <c r="U183" s="21">
        <v>421</v>
      </c>
      <c r="V183" s="15">
        <v>24</v>
      </c>
      <c r="W183" s="20">
        <f t="shared" si="8"/>
        <v>5.7007125890736345E-2</v>
      </c>
      <c r="X183" s="15">
        <v>7924312</v>
      </c>
      <c r="Y183" s="15">
        <v>901169</v>
      </c>
      <c r="Z183" s="19">
        <v>60144020</v>
      </c>
      <c r="AA183" s="15">
        <v>41813329</v>
      </c>
      <c r="AB183" s="20">
        <f t="shared" si="9"/>
        <v>0.69522005679035093</v>
      </c>
      <c r="AC183" s="19">
        <v>6274742</v>
      </c>
      <c r="AD183" s="15">
        <v>4247996</v>
      </c>
      <c r="AE183" s="20">
        <f t="shared" si="10"/>
        <v>0.6769993092943104</v>
      </c>
      <c r="AF183" s="2">
        <v>108</v>
      </c>
      <c r="AG183" s="15">
        <v>9001990</v>
      </c>
      <c r="AH183" s="15">
        <v>76370</v>
      </c>
      <c r="AI183" s="18">
        <v>264804</v>
      </c>
      <c r="AJ183" s="8">
        <f t="shared" si="5"/>
        <v>186007280</v>
      </c>
    </row>
    <row r="184" spans="1:36" x14ac:dyDescent="0.15">
      <c r="A184" s="14">
        <v>42582</v>
      </c>
      <c r="B184" s="15">
        <v>88236371</v>
      </c>
      <c r="C184" s="15">
        <v>46536</v>
      </c>
      <c r="D184" s="19">
        <v>556815</v>
      </c>
      <c r="E184" s="15">
        <v>423816</v>
      </c>
      <c r="F184" s="20">
        <f t="shared" si="3"/>
        <v>0.76114328816572829</v>
      </c>
      <c r="G184" s="15">
        <v>41361</v>
      </c>
      <c r="H184" s="15">
        <v>418481</v>
      </c>
      <c r="I184" s="19">
        <v>5071655</v>
      </c>
      <c r="J184" s="15">
        <v>3170884</v>
      </c>
      <c r="K184" s="20">
        <f t="shared" si="6"/>
        <v>0.62521681778433269</v>
      </c>
      <c r="L184" s="19">
        <v>2934019</v>
      </c>
      <c r="M184" s="15">
        <v>2427192</v>
      </c>
      <c r="N184" s="20">
        <f t="shared" si="7"/>
        <v>0.82725844651994418</v>
      </c>
      <c r="O184" s="15">
        <v>15041954</v>
      </c>
      <c r="P184" s="15">
        <v>599970</v>
      </c>
      <c r="Q184" s="19">
        <v>5361230</v>
      </c>
      <c r="R184" s="15">
        <v>5078576</v>
      </c>
      <c r="S184" s="20">
        <f t="shared" si="4"/>
        <v>0.94727814326190074</v>
      </c>
      <c r="T184" s="15">
        <v>7058856</v>
      </c>
      <c r="U184" s="21">
        <v>491</v>
      </c>
      <c r="V184" s="15">
        <v>48</v>
      </c>
      <c r="W184" s="20">
        <f t="shared" si="8"/>
        <v>9.775967413441955E-2</v>
      </c>
      <c r="X184" s="15">
        <v>7419990</v>
      </c>
      <c r="Y184" s="15">
        <v>862230</v>
      </c>
      <c r="Z184" s="19">
        <v>71246589</v>
      </c>
      <c r="AA184" s="15">
        <v>44154542</v>
      </c>
      <c r="AB184" s="20">
        <f t="shared" si="9"/>
        <v>0.6197425395340681</v>
      </c>
      <c r="AC184" s="19">
        <v>6479966</v>
      </c>
      <c r="AD184" s="15">
        <v>4192565</v>
      </c>
      <c r="AE184" s="20">
        <f t="shared" si="10"/>
        <v>0.64700416637988534</v>
      </c>
      <c r="AF184" s="2">
        <v>168</v>
      </c>
      <c r="AG184" s="15">
        <v>7669107</v>
      </c>
      <c r="AH184" s="15">
        <v>81730</v>
      </c>
      <c r="AI184" s="18">
        <v>380964</v>
      </c>
      <c r="AJ184" s="8">
        <f t="shared" si="5"/>
        <v>187305341</v>
      </c>
    </row>
    <row r="185" spans="1:36" x14ac:dyDescent="0.15">
      <c r="A185" s="14">
        <v>42613</v>
      </c>
      <c r="B185" s="15">
        <v>96881689</v>
      </c>
      <c r="C185" s="15">
        <v>49393</v>
      </c>
      <c r="D185" s="19">
        <v>498949</v>
      </c>
      <c r="E185" s="15">
        <v>488571</v>
      </c>
      <c r="F185" s="20">
        <f t="shared" si="3"/>
        <v>0.97920027898642947</v>
      </c>
      <c r="G185" s="15">
        <v>36416</v>
      </c>
      <c r="H185" s="15">
        <v>441011</v>
      </c>
      <c r="I185" s="19">
        <v>4721259</v>
      </c>
      <c r="J185" s="15">
        <v>3325103</v>
      </c>
      <c r="K185" s="20">
        <f t="shared" si="6"/>
        <v>0.70428311600782756</v>
      </c>
      <c r="L185" s="19">
        <v>2599349</v>
      </c>
      <c r="M185" s="15">
        <v>2616390</v>
      </c>
      <c r="N185" s="20">
        <f t="shared" si="7"/>
        <v>1.0065558722587848</v>
      </c>
      <c r="O185" s="15">
        <v>16455322</v>
      </c>
      <c r="P185" s="15">
        <v>641074</v>
      </c>
      <c r="Q185" s="19">
        <v>5141845</v>
      </c>
      <c r="R185" s="15">
        <v>5352456</v>
      </c>
      <c r="S185" s="20">
        <f t="shared" si="4"/>
        <v>1.0409602000838221</v>
      </c>
      <c r="T185" s="15">
        <v>6965592</v>
      </c>
      <c r="U185" s="21">
        <v>646</v>
      </c>
      <c r="V185" s="15">
        <v>204</v>
      </c>
      <c r="W185" s="20">
        <f t="shared" si="8"/>
        <v>0.31578947368421051</v>
      </c>
      <c r="X185" s="15">
        <v>7805733</v>
      </c>
      <c r="Y185" s="15">
        <v>925840</v>
      </c>
      <c r="Z185" s="19">
        <v>54900813</v>
      </c>
      <c r="AA185" s="15">
        <v>49849598</v>
      </c>
      <c r="AB185" s="20">
        <f t="shared" si="9"/>
        <v>0.90799380329759416</v>
      </c>
      <c r="AC185" s="19">
        <v>4870009</v>
      </c>
      <c r="AD185" s="15">
        <v>4530685</v>
      </c>
      <c r="AE185" s="20">
        <f t="shared" si="10"/>
        <v>0.93032374272819618</v>
      </c>
      <c r="AF185" s="2">
        <v>72</v>
      </c>
      <c r="AG185" s="15">
        <v>7073692</v>
      </c>
      <c r="AH185" s="15">
        <v>91153</v>
      </c>
      <c r="AI185" s="18">
        <v>458076</v>
      </c>
      <c r="AJ185" s="8">
        <f t="shared" si="5"/>
        <v>203988070</v>
      </c>
    </row>
    <row r="186" spans="1:36" x14ac:dyDescent="0.15">
      <c r="A186" s="14">
        <v>42643</v>
      </c>
      <c r="B186" s="15">
        <v>84883422</v>
      </c>
      <c r="C186" s="15">
        <v>47964</v>
      </c>
      <c r="D186" s="19">
        <v>417391</v>
      </c>
      <c r="E186" s="15">
        <v>411737</v>
      </c>
      <c r="F186" s="20">
        <f t="shared" si="3"/>
        <v>0.98645394845600409</v>
      </c>
      <c r="G186" s="15">
        <v>41425</v>
      </c>
      <c r="H186" s="15">
        <v>379045</v>
      </c>
      <c r="I186" s="19">
        <v>5116904</v>
      </c>
      <c r="J186" s="15">
        <v>3141592</v>
      </c>
      <c r="K186" s="20">
        <f t="shared" si="6"/>
        <v>0.6139634435197534</v>
      </c>
      <c r="L186" s="19">
        <v>2619675</v>
      </c>
      <c r="M186" s="15">
        <v>2381561</v>
      </c>
      <c r="N186" s="20">
        <f t="shared" si="7"/>
        <v>0.90910551881435675</v>
      </c>
      <c r="O186" s="15">
        <v>14695199</v>
      </c>
      <c r="P186" s="15">
        <v>592473</v>
      </c>
      <c r="Q186" s="19">
        <v>5356604</v>
      </c>
      <c r="R186" s="15">
        <v>4955153</v>
      </c>
      <c r="S186" s="20">
        <f t="shared" si="4"/>
        <v>0.92505494152638501</v>
      </c>
      <c r="T186" s="15">
        <v>6191472</v>
      </c>
      <c r="U186" s="21">
        <v>438</v>
      </c>
      <c r="V186" s="15">
        <v>97</v>
      </c>
      <c r="W186" s="20">
        <f t="shared" si="8"/>
        <v>0.22146118721461186</v>
      </c>
      <c r="X186" s="15">
        <v>7437669</v>
      </c>
      <c r="Y186" s="15">
        <v>829009</v>
      </c>
      <c r="Z186" s="19">
        <v>41811147</v>
      </c>
      <c r="AA186" s="15">
        <v>42654365</v>
      </c>
      <c r="AB186" s="20">
        <f t="shared" si="9"/>
        <v>1.0201673013179955</v>
      </c>
      <c r="AC186" s="19">
        <v>5365515</v>
      </c>
      <c r="AD186" s="15">
        <v>4062194</v>
      </c>
      <c r="AE186" s="20">
        <f t="shared" si="10"/>
        <v>0.75709302834863013</v>
      </c>
      <c r="AF186" s="2">
        <v>108</v>
      </c>
      <c r="AG186" s="15">
        <v>7212180</v>
      </c>
      <c r="AH186" s="15">
        <v>81211</v>
      </c>
      <c r="AI186" s="18">
        <v>409104</v>
      </c>
      <c r="AJ186" s="8">
        <f t="shared" si="5"/>
        <v>180406980</v>
      </c>
    </row>
    <row r="187" spans="1:36" x14ac:dyDescent="0.15">
      <c r="A187" s="14">
        <v>42674</v>
      </c>
      <c r="B187" s="15">
        <v>72689742</v>
      </c>
      <c r="C187" s="15">
        <v>43164</v>
      </c>
      <c r="D187" s="19">
        <v>534602</v>
      </c>
      <c r="E187" s="15">
        <v>358013</v>
      </c>
      <c r="F187" s="20">
        <f t="shared" si="3"/>
        <v>0.6696813704400657</v>
      </c>
      <c r="G187" s="15">
        <v>35988</v>
      </c>
      <c r="H187" s="15">
        <v>364528</v>
      </c>
      <c r="I187" s="19">
        <v>6201184</v>
      </c>
      <c r="J187" s="15">
        <v>3239537</v>
      </c>
      <c r="K187" s="20">
        <f t="shared" si="6"/>
        <v>0.52240620500859192</v>
      </c>
      <c r="L187" s="19">
        <v>2863215</v>
      </c>
      <c r="M187" s="15">
        <v>2211286</v>
      </c>
      <c r="N187" s="20">
        <f t="shared" si="7"/>
        <v>0.77230875082730432</v>
      </c>
      <c r="O187" s="15">
        <v>13082686</v>
      </c>
      <c r="P187" s="15">
        <v>553672</v>
      </c>
      <c r="Q187" s="19">
        <v>6127057</v>
      </c>
      <c r="R187" s="15">
        <v>4692549</v>
      </c>
      <c r="S187" s="20">
        <f t="shared" si="4"/>
        <v>0.76587324061127549</v>
      </c>
      <c r="T187" s="15">
        <v>6143940</v>
      </c>
      <c r="U187" s="21">
        <v>301</v>
      </c>
      <c r="V187" s="15">
        <v>252</v>
      </c>
      <c r="W187" s="20">
        <f t="shared" si="8"/>
        <v>0.83720930232558144</v>
      </c>
      <c r="X187" s="15">
        <v>6879763</v>
      </c>
      <c r="Y187" s="15">
        <v>739222</v>
      </c>
      <c r="Z187" s="19">
        <v>35055655</v>
      </c>
      <c r="AA187" s="15">
        <v>35280057</v>
      </c>
      <c r="AB187" s="20">
        <f t="shared" si="9"/>
        <v>1.0064013067221251</v>
      </c>
      <c r="AC187" s="19">
        <v>4259007</v>
      </c>
      <c r="AD187" s="15">
        <v>3640639</v>
      </c>
      <c r="AE187" s="20">
        <f t="shared" si="10"/>
        <v>0.85480934875195091</v>
      </c>
      <c r="AF187" s="2">
        <v>156</v>
      </c>
      <c r="AG187" s="15">
        <v>7638817</v>
      </c>
      <c r="AH187" s="15">
        <v>70949</v>
      </c>
      <c r="AI187" s="18">
        <v>396540</v>
      </c>
      <c r="AJ187" s="8">
        <f t="shared" si="5"/>
        <v>158061500</v>
      </c>
    </row>
    <row r="188" spans="1:36" x14ac:dyDescent="0.15">
      <c r="A188" s="14">
        <v>42704</v>
      </c>
      <c r="B188" s="15">
        <v>72359379</v>
      </c>
      <c r="C188" s="15">
        <v>44210</v>
      </c>
      <c r="D188" s="19">
        <v>501598</v>
      </c>
      <c r="E188" s="15">
        <v>331200</v>
      </c>
      <c r="F188" s="20">
        <f t="shared" si="3"/>
        <v>0.66028971407382009</v>
      </c>
      <c r="G188" s="15">
        <v>38757</v>
      </c>
      <c r="H188" s="15">
        <v>478881</v>
      </c>
      <c r="I188" s="19">
        <v>5414932</v>
      </c>
      <c r="J188" s="15">
        <v>3411072</v>
      </c>
      <c r="K188" s="20">
        <f t="shared" si="6"/>
        <v>0.62993810448589194</v>
      </c>
      <c r="L188" s="19">
        <v>2993250</v>
      </c>
      <c r="M188" s="15">
        <v>2260527</v>
      </c>
      <c r="N188" s="20">
        <f t="shared" si="7"/>
        <v>0.75520821849160613</v>
      </c>
      <c r="O188" s="15">
        <v>12429296</v>
      </c>
      <c r="P188" s="15">
        <v>546805</v>
      </c>
      <c r="Q188" s="19">
        <v>5286863</v>
      </c>
      <c r="R188" s="15">
        <v>4734750</v>
      </c>
      <c r="S188" s="20">
        <f t="shared" si="4"/>
        <v>0.89556888461077955</v>
      </c>
      <c r="T188" s="15">
        <v>6012588</v>
      </c>
      <c r="U188" s="21">
        <v>529</v>
      </c>
      <c r="V188" s="15">
        <v>120</v>
      </c>
      <c r="W188" s="20">
        <f t="shared" si="8"/>
        <v>0.22684310018903592</v>
      </c>
      <c r="X188" s="15">
        <v>6978151</v>
      </c>
      <c r="Y188" s="15">
        <v>771313</v>
      </c>
      <c r="Z188" s="19">
        <v>39627162</v>
      </c>
      <c r="AA188" s="15">
        <v>33808131</v>
      </c>
      <c r="AB188" s="20">
        <f t="shared" si="9"/>
        <v>0.85315549470840224</v>
      </c>
      <c r="AC188" s="19">
        <v>5186023</v>
      </c>
      <c r="AD188" s="15">
        <v>3666185</v>
      </c>
      <c r="AE188" s="20">
        <f t="shared" si="10"/>
        <v>0.70693573861897641</v>
      </c>
      <c r="AF188" s="2">
        <v>168</v>
      </c>
      <c r="AG188" s="15">
        <v>7869115</v>
      </c>
      <c r="AH188" s="15">
        <v>68356</v>
      </c>
      <c r="AI188" s="18">
        <v>313920</v>
      </c>
      <c r="AJ188" s="8">
        <f t="shared" si="5"/>
        <v>156122924</v>
      </c>
    </row>
    <row r="189" spans="1:36" x14ac:dyDescent="0.15">
      <c r="A189" s="14">
        <v>42735</v>
      </c>
      <c r="B189" s="15">
        <v>56114994</v>
      </c>
      <c r="C189" s="15">
        <v>36989</v>
      </c>
      <c r="D189" s="19"/>
      <c r="E189" s="15">
        <v>266472</v>
      </c>
      <c r="F189" s="20"/>
      <c r="G189" s="15">
        <v>31868</v>
      </c>
      <c r="H189" s="15">
        <v>339660</v>
      </c>
      <c r="I189" s="19">
        <v>6567114</v>
      </c>
      <c r="J189" s="15">
        <v>2999761</v>
      </c>
      <c r="K189" s="20">
        <f t="shared" si="6"/>
        <v>0.45678527889115372</v>
      </c>
      <c r="L189" s="19">
        <v>3505887</v>
      </c>
      <c r="M189" s="15">
        <v>1899096</v>
      </c>
      <c r="N189" s="20">
        <f t="shared" si="7"/>
        <v>0.54168773836692397</v>
      </c>
      <c r="O189" s="15">
        <v>10131915</v>
      </c>
      <c r="P189" s="15">
        <v>457727</v>
      </c>
      <c r="Q189" s="19">
        <v>6169926</v>
      </c>
      <c r="R189" s="15">
        <v>3847029</v>
      </c>
      <c r="S189" s="20">
        <f t="shared" si="4"/>
        <v>0.62351298864848625</v>
      </c>
      <c r="T189" s="15">
        <v>4736232</v>
      </c>
      <c r="U189" s="21">
        <v>629</v>
      </c>
      <c r="V189" s="15">
        <v>192</v>
      </c>
      <c r="W189" s="20">
        <f t="shared" si="8"/>
        <v>0.30524642289348169</v>
      </c>
      <c r="X189" s="15">
        <v>5729185</v>
      </c>
      <c r="Y189" s="15">
        <v>626678</v>
      </c>
      <c r="Z189" s="19">
        <v>37870168</v>
      </c>
      <c r="AA189" s="15">
        <v>25448704</v>
      </c>
      <c r="AB189" s="20">
        <f t="shared" si="9"/>
        <v>0.67199870885178015</v>
      </c>
      <c r="AC189" s="19">
        <v>6483856</v>
      </c>
      <c r="AD189" s="15">
        <v>2946916</v>
      </c>
      <c r="AE189" s="20">
        <f t="shared" si="10"/>
        <v>0.45450053178232214</v>
      </c>
      <c r="AF189" s="2">
        <v>203</v>
      </c>
      <c r="AG189" s="15">
        <v>6655722</v>
      </c>
      <c r="AH189" s="15">
        <v>59596</v>
      </c>
      <c r="AI189" s="18">
        <v>260736</v>
      </c>
      <c r="AJ189" s="8">
        <f t="shared" si="5"/>
        <v>122589675</v>
      </c>
    </row>
    <row r="190" spans="1:36" x14ac:dyDescent="0.15">
      <c r="A190" s="14">
        <v>42766</v>
      </c>
      <c r="B190" s="15">
        <v>72696284</v>
      </c>
      <c r="C190" s="15">
        <v>47155</v>
      </c>
      <c r="D190" s="19">
        <v>605038</v>
      </c>
      <c r="E190" s="15">
        <v>313207</v>
      </c>
      <c r="F190" s="20">
        <f>E190/D190</f>
        <v>0.51766500616490208</v>
      </c>
      <c r="G190" s="15">
        <v>41773</v>
      </c>
      <c r="H190" s="15">
        <v>338442</v>
      </c>
      <c r="I190" s="19">
        <v>4986007</v>
      </c>
      <c r="J190" s="15">
        <v>3552004</v>
      </c>
      <c r="K190" s="20">
        <f t="shared" si="6"/>
        <v>0.71239450726804032</v>
      </c>
      <c r="L190" s="19">
        <v>2826671</v>
      </c>
      <c r="M190" s="15">
        <v>2529339</v>
      </c>
      <c r="N190" s="20">
        <f t="shared" si="7"/>
        <v>0.89481195370808986</v>
      </c>
      <c r="O190" s="15">
        <v>13521446</v>
      </c>
      <c r="P190" s="15">
        <v>627211</v>
      </c>
      <c r="Q190" s="19">
        <v>5205884</v>
      </c>
      <c r="R190" s="15">
        <v>5062921</v>
      </c>
      <c r="S190" s="20">
        <f t="shared" si="4"/>
        <v>0.97253818947944293</v>
      </c>
      <c r="T190" s="15">
        <v>5636808</v>
      </c>
      <c r="U190" s="21">
        <v>295</v>
      </c>
      <c r="V190" s="15">
        <v>1740</v>
      </c>
      <c r="W190" s="20">
        <f t="shared" si="8"/>
        <v>5.898305084745763</v>
      </c>
      <c r="X190" s="15">
        <v>7022495</v>
      </c>
      <c r="Y190" s="15">
        <v>902548</v>
      </c>
      <c r="Z190" s="19">
        <v>37476376</v>
      </c>
      <c r="AA190" s="15">
        <v>30923102</v>
      </c>
      <c r="AB190" s="20">
        <f t="shared" si="9"/>
        <v>0.82513586692587348</v>
      </c>
      <c r="AC190" s="19">
        <v>4567076</v>
      </c>
      <c r="AD190" s="15">
        <v>4025273</v>
      </c>
      <c r="AE190" s="20">
        <f t="shared" si="10"/>
        <v>0.88136764091510633</v>
      </c>
      <c r="AF190" s="2">
        <v>252</v>
      </c>
      <c r="AG190" s="15">
        <v>7396383</v>
      </c>
      <c r="AH190" s="15">
        <v>61162</v>
      </c>
      <c r="AI190" s="18">
        <v>342828</v>
      </c>
      <c r="AJ190" s="8">
        <f t="shared" si="5"/>
        <v>155042373</v>
      </c>
    </row>
    <row r="191" spans="1:36" x14ac:dyDescent="0.15">
      <c r="A191" s="14">
        <v>42794</v>
      </c>
      <c r="B191" s="15">
        <v>59774234</v>
      </c>
      <c r="C191" s="15">
        <v>38152</v>
      </c>
      <c r="D191" s="19">
        <v>391353</v>
      </c>
      <c r="E191" s="15">
        <v>284471</v>
      </c>
      <c r="F191" s="20">
        <f>E191/D191</f>
        <v>0.72689106765503264</v>
      </c>
      <c r="G191" s="15">
        <v>34312</v>
      </c>
      <c r="H191" s="15">
        <v>360188</v>
      </c>
      <c r="I191" s="19">
        <v>4841324</v>
      </c>
      <c r="J191" s="15">
        <v>3040358</v>
      </c>
      <c r="K191" s="20">
        <f t="shared" si="6"/>
        <v>0.62800134839147304</v>
      </c>
      <c r="L191" s="19">
        <v>2602631</v>
      </c>
      <c r="M191" s="15">
        <v>2059984</v>
      </c>
      <c r="N191" s="20">
        <f t="shared" si="7"/>
        <v>0.7915006007382529</v>
      </c>
      <c r="O191" s="15">
        <v>10538746</v>
      </c>
      <c r="P191" s="15">
        <v>496101</v>
      </c>
      <c r="Q191" s="19">
        <v>5060229</v>
      </c>
      <c r="R191" s="15">
        <v>4203313</v>
      </c>
      <c r="S191" s="20">
        <f t="shared" si="4"/>
        <v>0.830656675814474</v>
      </c>
      <c r="T191" s="15">
        <v>4619148</v>
      </c>
      <c r="U191" s="21">
        <v>229</v>
      </c>
      <c r="V191" s="15">
        <v>291</v>
      </c>
      <c r="W191" s="20">
        <f t="shared" si="8"/>
        <v>1.2707423580786026</v>
      </c>
      <c r="X191" s="15">
        <v>6220711</v>
      </c>
      <c r="Y191" s="15">
        <v>758801</v>
      </c>
      <c r="Z191" s="19">
        <v>36415635</v>
      </c>
      <c r="AA191" s="15">
        <v>27175483</v>
      </c>
      <c r="AB191" s="20">
        <f t="shared" si="9"/>
        <v>0.74625866060004176</v>
      </c>
      <c r="AC191" s="19">
        <v>4499678</v>
      </c>
      <c r="AD191" s="15">
        <v>3383786</v>
      </c>
      <c r="AE191" s="20">
        <f t="shared" si="10"/>
        <v>0.75200625466977855</v>
      </c>
      <c r="AF191" s="2">
        <v>218</v>
      </c>
      <c r="AG191" s="15">
        <v>7003697</v>
      </c>
      <c r="AH191" s="15">
        <v>54535</v>
      </c>
      <c r="AI191" s="18">
        <v>262044</v>
      </c>
      <c r="AJ191" s="8">
        <f t="shared" si="5"/>
        <v>130308573</v>
      </c>
    </row>
    <row r="192" spans="1:36" x14ac:dyDescent="0.15">
      <c r="A192" s="14">
        <v>42825</v>
      </c>
      <c r="B192" s="15">
        <v>71010584</v>
      </c>
      <c r="C192" s="15">
        <v>44918</v>
      </c>
      <c r="D192" s="19">
        <v>554856</v>
      </c>
      <c r="E192" s="15">
        <v>307579</v>
      </c>
      <c r="F192" s="20">
        <f>E192/D192</f>
        <v>0.55434022521158643</v>
      </c>
      <c r="G192" s="15">
        <v>34813</v>
      </c>
      <c r="H192" s="15">
        <v>426801</v>
      </c>
      <c r="I192" s="19">
        <v>5052024</v>
      </c>
      <c r="J192" s="15">
        <v>3636647</v>
      </c>
      <c r="K192" s="20">
        <f t="shared" si="6"/>
        <v>0.71983961279677211</v>
      </c>
      <c r="L192" s="19">
        <v>2808258</v>
      </c>
      <c r="M192" s="15">
        <v>2488328</v>
      </c>
      <c r="N192" s="20">
        <f t="shared" si="7"/>
        <v>0.88607528225682963</v>
      </c>
      <c r="O192" s="15">
        <v>12533897</v>
      </c>
      <c r="P192" s="15">
        <v>586334</v>
      </c>
      <c r="Q192" s="19">
        <v>5430090</v>
      </c>
      <c r="R192" s="15">
        <v>5220996</v>
      </c>
      <c r="S192" s="20">
        <f t="shared" si="4"/>
        <v>0.96149345590957058</v>
      </c>
      <c r="T192" s="15">
        <v>5548704</v>
      </c>
      <c r="U192" s="21">
        <v>216</v>
      </c>
      <c r="V192" s="15">
        <v>177</v>
      </c>
      <c r="W192" s="20">
        <f t="shared" si="8"/>
        <v>0.81944444444444442</v>
      </c>
      <c r="X192" s="15">
        <v>7662103</v>
      </c>
      <c r="Y192" s="15">
        <v>873169</v>
      </c>
      <c r="Z192" s="19">
        <v>43374505</v>
      </c>
      <c r="AA192" s="15">
        <v>32842873</v>
      </c>
      <c r="AB192" s="20">
        <f t="shared" si="9"/>
        <v>0.75719303309628549</v>
      </c>
      <c r="AC192" s="19">
        <v>5445604</v>
      </c>
      <c r="AD192" s="15">
        <v>3959019</v>
      </c>
      <c r="AE192" s="20">
        <f t="shared" si="10"/>
        <v>0.7270119164008253</v>
      </c>
      <c r="AF192" s="2">
        <v>183</v>
      </c>
      <c r="AG192" s="15">
        <v>8418992</v>
      </c>
      <c r="AH192" s="15">
        <v>64110</v>
      </c>
      <c r="AI192" s="18">
        <v>289068</v>
      </c>
      <c r="AJ192" s="8">
        <f t="shared" si="5"/>
        <v>155949295</v>
      </c>
    </row>
    <row r="193" spans="1:36" x14ac:dyDescent="0.15">
      <c r="A193" s="14">
        <v>42855</v>
      </c>
      <c r="B193" s="15">
        <v>74775768</v>
      </c>
      <c r="C193" s="15">
        <v>46655</v>
      </c>
      <c r="D193" s="19"/>
      <c r="E193" s="15">
        <v>366390</v>
      </c>
      <c r="F193" s="20"/>
      <c r="G193" s="15">
        <v>41907</v>
      </c>
      <c r="H193" s="15">
        <v>617375</v>
      </c>
      <c r="I193" s="19">
        <v>5352253</v>
      </c>
      <c r="J193" s="15">
        <v>3495685</v>
      </c>
      <c r="K193" s="20">
        <f t="shared" si="6"/>
        <v>0.65312402085626375</v>
      </c>
      <c r="L193" s="19">
        <v>2744911</v>
      </c>
      <c r="M193" s="15">
        <v>2510788</v>
      </c>
      <c r="N193" s="20">
        <f t="shared" si="7"/>
        <v>0.91470652418238696</v>
      </c>
      <c r="O193" s="15">
        <v>12931989</v>
      </c>
      <c r="P193" s="15">
        <v>577992</v>
      </c>
      <c r="Q193" s="19">
        <v>5834951</v>
      </c>
      <c r="R193" s="15">
        <v>5351336</v>
      </c>
      <c r="S193" s="20">
        <f t="shared" si="4"/>
        <v>0.91711755591435129</v>
      </c>
      <c r="T193" s="15">
        <v>5554848</v>
      </c>
      <c r="U193" s="21">
        <v>460</v>
      </c>
      <c r="V193" s="15">
        <v>78</v>
      </c>
      <c r="W193" s="20">
        <f t="shared" si="8"/>
        <v>0.16956521739130434</v>
      </c>
      <c r="X193" s="15">
        <v>7668043</v>
      </c>
      <c r="Y193" s="15">
        <v>885355</v>
      </c>
      <c r="Z193" s="19">
        <v>45330908</v>
      </c>
      <c r="AA193" s="15">
        <v>34185570</v>
      </c>
      <c r="AB193" s="20">
        <f t="shared" si="9"/>
        <v>0.75413380204076208</v>
      </c>
      <c r="AC193" s="19">
        <v>4941731</v>
      </c>
      <c r="AD193" s="15">
        <v>4047066</v>
      </c>
      <c r="AE193" s="20">
        <f t="shared" si="10"/>
        <v>0.81895716298600629</v>
      </c>
      <c r="AF193" s="2">
        <v>408</v>
      </c>
      <c r="AG193" s="15">
        <v>8128376</v>
      </c>
      <c r="AH193" s="15">
        <v>81091</v>
      </c>
      <c r="AI193" s="18">
        <v>326964</v>
      </c>
      <c r="AJ193" s="8">
        <f t="shared" si="5"/>
        <v>161593684</v>
      </c>
    </row>
    <row r="194" spans="1:36" x14ac:dyDescent="0.15">
      <c r="A194" s="14">
        <v>42886</v>
      </c>
      <c r="B194" s="15">
        <v>92216998</v>
      </c>
      <c r="C194" s="15">
        <v>55695</v>
      </c>
      <c r="D194" s="19">
        <v>455232</v>
      </c>
      <c r="E194" s="15">
        <v>408757</v>
      </c>
      <c r="F194" s="20">
        <f t="shared" ref="F194:F217" si="11">E194/D194</f>
        <v>0.89790919794742019</v>
      </c>
      <c r="G194" s="15">
        <v>43329</v>
      </c>
      <c r="H194" s="15">
        <v>679251</v>
      </c>
      <c r="I194" s="19">
        <v>5152948</v>
      </c>
      <c r="J194" s="15">
        <v>4181458</v>
      </c>
      <c r="K194" s="20">
        <f t="shared" si="6"/>
        <v>0.81146908526924777</v>
      </c>
      <c r="L194" s="19">
        <v>2698888</v>
      </c>
      <c r="M194" s="15">
        <v>2978196</v>
      </c>
      <c r="N194" s="20">
        <f t="shared" si="7"/>
        <v>1.1034900299678978</v>
      </c>
      <c r="O194" s="15">
        <v>16036303</v>
      </c>
      <c r="P194" s="15">
        <v>693055</v>
      </c>
      <c r="Q194" s="19">
        <v>5347011</v>
      </c>
      <c r="R194" s="15">
        <v>6392257</v>
      </c>
      <c r="S194" s="20">
        <f t="shared" si="4"/>
        <v>1.1954822984280375</v>
      </c>
      <c r="T194" s="15">
        <v>6578760</v>
      </c>
      <c r="U194" s="21">
        <v>1264</v>
      </c>
      <c r="V194" s="15">
        <v>288</v>
      </c>
      <c r="W194" s="20">
        <f t="shared" si="8"/>
        <v>0.22784810126582278</v>
      </c>
      <c r="X194" s="15">
        <v>9204193</v>
      </c>
      <c r="Y194" s="15">
        <v>1057130</v>
      </c>
      <c r="Z194" s="19">
        <v>53031723</v>
      </c>
      <c r="AA194" s="15">
        <v>43428286</v>
      </c>
      <c r="AB194" s="20">
        <f t="shared" si="9"/>
        <v>0.81891146550150751</v>
      </c>
      <c r="AC194" s="19">
        <v>5266876</v>
      </c>
      <c r="AD194" s="15">
        <v>4846603</v>
      </c>
      <c r="AE194" s="20">
        <f t="shared" si="10"/>
        <v>0.92020450073250248</v>
      </c>
      <c r="AF194" s="2">
        <v>192</v>
      </c>
      <c r="AG194" s="15">
        <v>9771958</v>
      </c>
      <c r="AH194" s="15">
        <v>81462</v>
      </c>
      <c r="AI194" s="18">
        <v>399852</v>
      </c>
      <c r="AJ194" s="8">
        <f t="shared" si="5"/>
        <v>199054023</v>
      </c>
    </row>
    <row r="195" spans="1:36" x14ac:dyDescent="0.15">
      <c r="A195" s="14">
        <v>42916</v>
      </c>
      <c r="B195" s="15">
        <v>86899446</v>
      </c>
      <c r="C195" s="15">
        <v>51917</v>
      </c>
      <c r="D195" s="19">
        <v>515526</v>
      </c>
      <c r="E195" s="15">
        <v>407712</v>
      </c>
      <c r="F195" s="20">
        <f t="shared" si="11"/>
        <v>0.79086602809557616</v>
      </c>
      <c r="G195" s="15">
        <v>39458</v>
      </c>
      <c r="H195" s="15">
        <v>822926</v>
      </c>
      <c r="I195" s="19">
        <v>4892124</v>
      </c>
      <c r="J195" s="15">
        <v>3679526</v>
      </c>
      <c r="K195" s="20">
        <f t="shared" si="6"/>
        <v>0.75213261152006772</v>
      </c>
      <c r="L195" s="19">
        <v>2667528</v>
      </c>
      <c r="M195" s="15">
        <v>2544976</v>
      </c>
      <c r="N195" s="20">
        <f t="shared" si="7"/>
        <v>0.95405783931790034</v>
      </c>
      <c r="O195" s="15">
        <v>14812815</v>
      </c>
      <c r="P195" s="15">
        <v>615082</v>
      </c>
      <c r="Q195" s="19">
        <v>5563379</v>
      </c>
      <c r="R195" s="15">
        <v>5323092</v>
      </c>
      <c r="S195" s="20">
        <f t="shared" si="4"/>
        <v>0.9568091622016045</v>
      </c>
      <c r="T195" s="15">
        <v>6013236</v>
      </c>
      <c r="U195" s="21">
        <v>477</v>
      </c>
      <c r="V195" s="15">
        <v>98</v>
      </c>
      <c r="W195" s="20">
        <f t="shared" si="8"/>
        <v>0.20545073375262055</v>
      </c>
      <c r="X195" s="15">
        <v>8125028</v>
      </c>
      <c r="Y195" s="15">
        <v>891011</v>
      </c>
      <c r="Z195" s="19">
        <v>65826993</v>
      </c>
      <c r="AA195" s="15">
        <v>42194622</v>
      </c>
      <c r="AB195" s="20">
        <f t="shared" si="9"/>
        <v>0.64099270036533496</v>
      </c>
      <c r="AC195" s="19">
        <v>5946656</v>
      </c>
      <c r="AD195" s="15">
        <v>4222643</v>
      </c>
      <c r="AE195" s="20">
        <f t="shared" si="10"/>
        <v>0.71008697997664572</v>
      </c>
      <c r="AF195" s="2">
        <v>335</v>
      </c>
      <c r="AG195" s="15">
        <v>8533865</v>
      </c>
      <c r="AH195" s="15">
        <v>79803</v>
      </c>
      <c r="AI195" s="18">
        <v>382860</v>
      </c>
      <c r="AJ195" s="8">
        <f t="shared" si="5"/>
        <v>185640451</v>
      </c>
    </row>
    <row r="196" spans="1:36" x14ac:dyDescent="0.15">
      <c r="A196" s="14">
        <v>42947</v>
      </c>
      <c r="B196" s="15">
        <v>93718423</v>
      </c>
      <c r="C196" s="15">
        <v>48882</v>
      </c>
      <c r="D196" s="19">
        <v>452963</v>
      </c>
      <c r="E196" s="15">
        <v>420727</v>
      </c>
      <c r="F196" s="20">
        <f t="shared" si="11"/>
        <v>0.9288330393431693</v>
      </c>
      <c r="G196" s="15">
        <v>35541</v>
      </c>
      <c r="H196" s="15">
        <v>869315</v>
      </c>
      <c r="I196" s="19">
        <v>4690825</v>
      </c>
      <c r="J196" s="15">
        <v>3328849</v>
      </c>
      <c r="K196" s="20">
        <f t="shared" si="6"/>
        <v>0.70965107417138773</v>
      </c>
      <c r="L196" s="19">
        <v>2793691</v>
      </c>
      <c r="M196" s="15">
        <v>2453045</v>
      </c>
      <c r="N196" s="20">
        <f t="shared" si="7"/>
        <v>0.8780659707891818</v>
      </c>
      <c r="O196" s="15">
        <v>15741313</v>
      </c>
      <c r="P196" s="15">
        <v>622571</v>
      </c>
      <c r="Q196" s="19">
        <v>5306200</v>
      </c>
      <c r="R196" s="15">
        <v>5241645</v>
      </c>
      <c r="S196" s="20">
        <f t="shared" si="4"/>
        <v>0.98783404319475332</v>
      </c>
      <c r="T196" s="15">
        <v>6160284</v>
      </c>
      <c r="U196" s="21">
        <v>470</v>
      </c>
      <c r="V196" s="15">
        <v>169</v>
      </c>
      <c r="W196" s="20">
        <f t="shared" si="8"/>
        <v>0.3595744680851064</v>
      </c>
      <c r="X196" s="15">
        <v>7920664</v>
      </c>
      <c r="Y196" s="15">
        <v>890089</v>
      </c>
      <c r="Z196" s="19">
        <v>78904154</v>
      </c>
      <c r="AA196" s="15">
        <v>48328641</v>
      </c>
      <c r="AB196" s="20">
        <f t="shared" si="9"/>
        <v>0.61249805681967007</v>
      </c>
      <c r="AC196" s="19">
        <v>6546304</v>
      </c>
      <c r="AD196" s="15">
        <v>4283642</v>
      </c>
      <c r="AE196" s="20">
        <f t="shared" si="10"/>
        <v>0.65436038411903874</v>
      </c>
      <c r="AF196" s="2">
        <v>588</v>
      </c>
      <c r="AG196" s="15">
        <v>7892421</v>
      </c>
      <c r="AH196" s="15">
        <v>77133</v>
      </c>
      <c r="AI196" s="18">
        <v>400728</v>
      </c>
      <c r="AJ196" s="8">
        <f t="shared" si="5"/>
        <v>198434670</v>
      </c>
    </row>
    <row r="197" spans="1:36" x14ac:dyDescent="0.15">
      <c r="A197" s="14">
        <v>42978</v>
      </c>
      <c r="B197" s="15">
        <v>99954575</v>
      </c>
      <c r="C197" s="15">
        <v>53200</v>
      </c>
      <c r="D197" s="19">
        <v>498765</v>
      </c>
      <c r="E197" s="15">
        <v>416241</v>
      </c>
      <c r="F197" s="20">
        <f t="shared" si="11"/>
        <v>0.83454332200535319</v>
      </c>
      <c r="G197" s="15">
        <v>38812</v>
      </c>
      <c r="H197" s="15">
        <v>688660</v>
      </c>
      <c r="I197" s="19">
        <v>4621268</v>
      </c>
      <c r="J197" s="15">
        <v>3314557</v>
      </c>
      <c r="K197" s="20">
        <f t="shared" si="6"/>
        <v>0.71723972727831409</v>
      </c>
      <c r="L197" s="19">
        <v>2320443</v>
      </c>
      <c r="M197" s="15">
        <v>2488376</v>
      </c>
      <c r="N197" s="20">
        <f t="shared" si="7"/>
        <v>1.0723710946573564</v>
      </c>
      <c r="O197" s="15">
        <v>16357455</v>
      </c>
      <c r="P197" s="15">
        <v>662282</v>
      </c>
      <c r="Q197" s="19">
        <v>5140512</v>
      </c>
      <c r="R197" s="15">
        <v>5380079</v>
      </c>
      <c r="S197" s="20">
        <f t="shared" si="4"/>
        <v>1.0466037235201473</v>
      </c>
      <c r="T197" s="15">
        <v>6235752</v>
      </c>
      <c r="U197" s="21">
        <v>412</v>
      </c>
      <c r="V197" s="15">
        <v>77</v>
      </c>
      <c r="W197" s="20">
        <f t="shared" si="8"/>
        <v>0.18689320388349515</v>
      </c>
      <c r="X197" s="15">
        <v>8214338</v>
      </c>
      <c r="Y197" s="15">
        <v>920585</v>
      </c>
      <c r="Z197" s="19">
        <v>56192363</v>
      </c>
      <c r="AA197" s="15">
        <v>51906188</v>
      </c>
      <c r="AB197" s="20">
        <f t="shared" si="9"/>
        <v>0.92372317569204199</v>
      </c>
      <c r="AC197" s="19">
        <v>4872247</v>
      </c>
      <c r="AD197" s="15">
        <v>4537713</v>
      </c>
      <c r="AE197" s="20">
        <f t="shared" si="10"/>
        <v>0.93133886685137268</v>
      </c>
      <c r="AF197" s="2">
        <v>360</v>
      </c>
      <c r="AG197" s="15">
        <v>6921439</v>
      </c>
      <c r="AH197" s="15">
        <v>75193</v>
      </c>
      <c r="AI197" s="18">
        <v>392928</v>
      </c>
      <c r="AJ197" s="8">
        <f t="shared" si="5"/>
        <v>208558810</v>
      </c>
    </row>
    <row r="198" spans="1:36" x14ac:dyDescent="0.15">
      <c r="A198" s="14">
        <v>43008</v>
      </c>
      <c r="B198" s="15">
        <v>83783210</v>
      </c>
      <c r="C198" s="15">
        <v>51272</v>
      </c>
      <c r="D198" s="19">
        <v>335424</v>
      </c>
      <c r="E198" s="15">
        <v>343295</v>
      </c>
      <c r="F198" s="20">
        <f t="shared" si="11"/>
        <v>1.0234658223621447</v>
      </c>
      <c r="G198" s="15">
        <v>38004</v>
      </c>
      <c r="H198" s="15">
        <v>614421</v>
      </c>
      <c r="I198" s="19">
        <v>5079911</v>
      </c>
      <c r="J198" s="15">
        <v>3035835</v>
      </c>
      <c r="K198" s="20">
        <f t="shared" si="6"/>
        <v>0.59761578500095769</v>
      </c>
      <c r="L198" s="19">
        <v>2781956</v>
      </c>
      <c r="M198" s="15">
        <v>2169327</v>
      </c>
      <c r="N198" s="20">
        <f t="shared" si="7"/>
        <v>0.77978479889689123</v>
      </c>
      <c r="O198" s="15">
        <v>14271673</v>
      </c>
      <c r="P198" s="15">
        <v>596600</v>
      </c>
      <c r="Q198" s="19">
        <v>4990508</v>
      </c>
      <c r="R198" s="15">
        <v>4736093</v>
      </c>
      <c r="S198" s="20">
        <f t="shared" si="4"/>
        <v>0.94902021998562069</v>
      </c>
      <c r="T198" s="15">
        <v>5579736</v>
      </c>
      <c r="U198" s="21">
        <v>386</v>
      </c>
      <c r="V198" s="15">
        <v>36</v>
      </c>
      <c r="W198" s="20">
        <f t="shared" si="8"/>
        <v>9.3264248704663211E-2</v>
      </c>
      <c r="X198" s="15">
        <v>7406576</v>
      </c>
      <c r="Y198" s="15">
        <v>793210</v>
      </c>
      <c r="Z198" s="19">
        <v>45202387</v>
      </c>
      <c r="AA198" s="15">
        <v>43815920</v>
      </c>
      <c r="AB198" s="20">
        <f t="shared" si="9"/>
        <v>0.96932757113025914</v>
      </c>
      <c r="AC198" s="19">
        <v>5242948</v>
      </c>
      <c r="AD198" s="15">
        <v>3933405</v>
      </c>
      <c r="AE198" s="20">
        <f t="shared" si="10"/>
        <v>0.75022773447304836</v>
      </c>
      <c r="AF198" s="2">
        <v>300</v>
      </c>
      <c r="AG198" s="15">
        <v>6739916</v>
      </c>
      <c r="AH198" s="15">
        <v>72838</v>
      </c>
      <c r="AI198" s="18">
        <v>351852</v>
      </c>
      <c r="AJ198" s="8">
        <f t="shared" si="5"/>
        <v>178333519</v>
      </c>
    </row>
    <row r="199" spans="1:36" x14ac:dyDescent="0.15">
      <c r="A199" s="14">
        <v>43039</v>
      </c>
      <c r="B199" s="15">
        <v>78951956</v>
      </c>
      <c r="C199" s="15">
        <v>52877</v>
      </c>
      <c r="D199" s="19">
        <v>366083</v>
      </c>
      <c r="E199" s="15">
        <v>324678</v>
      </c>
      <c r="F199" s="20">
        <f t="shared" si="11"/>
        <v>0.88689723368744244</v>
      </c>
      <c r="G199" s="15">
        <v>35804</v>
      </c>
      <c r="H199" s="15">
        <v>667351</v>
      </c>
      <c r="I199" s="19">
        <v>6027366</v>
      </c>
      <c r="J199" s="15">
        <v>3388352</v>
      </c>
      <c r="K199" s="20">
        <f t="shared" si="6"/>
        <v>0.56216131557300486</v>
      </c>
      <c r="L199" s="19">
        <v>2940868</v>
      </c>
      <c r="M199" s="15">
        <v>2290771</v>
      </c>
      <c r="N199" s="20">
        <f t="shared" si="7"/>
        <v>0.77894383562948077</v>
      </c>
      <c r="O199" s="15">
        <v>13948050</v>
      </c>
      <c r="P199" s="15">
        <v>606326</v>
      </c>
      <c r="Q199" s="19">
        <v>5724411</v>
      </c>
      <c r="R199" s="15">
        <v>4808910</v>
      </c>
      <c r="S199" s="20">
        <f t="shared" si="4"/>
        <v>0.84007070771123882</v>
      </c>
      <c r="T199" s="15">
        <v>5580384</v>
      </c>
      <c r="U199" s="21">
        <v>428</v>
      </c>
      <c r="V199" s="15">
        <v>36</v>
      </c>
      <c r="W199" s="20">
        <f t="shared" si="8"/>
        <v>8.4112149532710276E-2</v>
      </c>
      <c r="X199" s="15">
        <v>7557757</v>
      </c>
      <c r="Y199" s="15">
        <v>781294</v>
      </c>
      <c r="Z199" s="19">
        <v>39842995</v>
      </c>
      <c r="AA199" s="15">
        <v>40053675</v>
      </c>
      <c r="AB199" s="20">
        <f t="shared" si="9"/>
        <v>1.0052877550997359</v>
      </c>
      <c r="AC199" s="19">
        <v>4912061</v>
      </c>
      <c r="AD199" s="15">
        <v>3863865</v>
      </c>
      <c r="AE199" s="20">
        <f t="shared" si="10"/>
        <v>0.78660769888647553</v>
      </c>
      <c r="AF199" s="2">
        <v>360</v>
      </c>
      <c r="AG199" s="15">
        <v>7654434</v>
      </c>
      <c r="AH199" s="15">
        <v>59824</v>
      </c>
      <c r="AI199" s="18">
        <v>329460</v>
      </c>
      <c r="AJ199" s="8">
        <f t="shared" si="5"/>
        <v>170956164</v>
      </c>
    </row>
    <row r="200" spans="1:36" x14ac:dyDescent="0.15">
      <c r="A200" s="14">
        <v>43069</v>
      </c>
      <c r="B200" s="15">
        <v>62328158</v>
      </c>
      <c r="C200" s="15">
        <v>43385</v>
      </c>
      <c r="D200" s="19">
        <v>380382</v>
      </c>
      <c r="E200" s="15">
        <v>258934</v>
      </c>
      <c r="F200" s="20">
        <f t="shared" si="11"/>
        <v>0.68072095945654632</v>
      </c>
      <c r="G200" s="15">
        <v>32196</v>
      </c>
      <c r="H200" s="15">
        <v>519750</v>
      </c>
      <c r="I200" s="19">
        <v>5290905</v>
      </c>
      <c r="J200" s="15">
        <v>3047914</v>
      </c>
      <c r="K200" s="20">
        <f t="shared" si="6"/>
        <v>0.57606666534364159</v>
      </c>
      <c r="L200" s="19">
        <v>2724297</v>
      </c>
      <c r="M200" s="15">
        <v>1968708</v>
      </c>
      <c r="N200" s="20">
        <f t="shared" si="7"/>
        <v>0.72264808132152991</v>
      </c>
      <c r="O200" s="15">
        <v>10828108</v>
      </c>
      <c r="P200" s="15">
        <v>485666</v>
      </c>
      <c r="Q200" s="19">
        <v>5265917</v>
      </c>
      <c r="R200" s="15">
        <v>3946115</v>
      </c>
      <c r="S200" s="20">
        <f t="shared" si="4"/>
        <v>0.74936900828478692</v>
      </c>
      <c r="T200" s="15">
        <v>4611600</v>
      </c>
      <c r="U200" s="21">
        <v>594</v>
      </c>
      <c r="V200" s="15">
        <v>122</v>
      </c>
      <c r="W200" s="20">
        <f t="shared" si="8"/>
        <v>0.2053872053872054</v>
      </c>
      <c r="X200" s="15">
        <v>6604910</v>
      </c>
      <c r="Y200" s="15">
        <v>661884</v>
      </c>
      <c r="Z200" s="19">
        <v>39364219</v>
      </c>
      <c r="AA200" s="15">
        <v>29927088</v>
      </c>
      <c r="AB200" s="20">
        <f t="shared" si="9"/>
        <v>0.76026119049891472</v>
      </c>
      <c r="AC200" s="19">
        <v>5267194</v>
      </c>
      <c r="AD200" s="15">
        <v>3207809</v>
      </c>
      <c r="AE200" s="20">
        <f t="shared" si="10"/>
        <v>0.60901667946918225</v>
      </c>
      <c r="AF200" s="2">
        <v>300</v>
      </c>
      <c r="AG200" s="15">
        <v>6760352</v>
      </c>
      <c r="AH200" s="15">
        <v>59926</v>
      </c>
      <c r="AI200" s="18">
        <v>233256</v>
      </c>
      <c r="AJ200" s="8">
        <f t="shared" si="5"/>
        <v>135526181</v>
      </c>
    </row>
    <row r="201" spans="1:36" x14ac:dyDescent="0.15">
      <c r="A201" s="14">
        <v>43100</v>
      </c>
      <c r="B201" s="15">
        <v>61307851</v>
      </c>
      <c r="C201" s="15">
        <v>44292</v>
      </c>
      <c r="D201" s="19">
        <v>308445</v>
      </c>
      <c r="E201" s="15">
        <v>248612</v>
      </c>
      <c r="F201" s="20">
        <f t="shared" si="11"/>
        <v>0.80601728022824171</v>
      </c>
      <c r="G201" s="15">
        <v>31405</v>
      </c>
      <c r="H201" s="15">
        <v>708227</v>
      </c>
      <c r="I201" s="19">
        <v>6298645</v>
      </c>
      <c r="J201" s="15">
        <v>3181686</v>
      </c>
      <c r="K201" s="20">
        <f t="shared" si="6"/>
        <v>0.50513816860610494</v>
      </c>
      <c r="L201" s="19">
        <v>3206976</v>
      </c>
      <c r="M201" s="15">
        <v>2004120</v>
      </c>
      <c r="N201" s="20">
        <f t="shared" si="7"/>
        <v>0.62492516314434532</v>
      </c>
      <c r="O201" s="15">
        <v>10772913</v>
      </c>
      <c r="P201" s="15">
        <v>508762</v>
      </c>
      <c r="Q201" s="19">
        <v>6056654</v>
      </c>
      <c r="R201" s="15">
        <v>3962962</v>
      </c>
      <c r="S201" s="20">
        <f t="shared" si="4"/>
        <v>0.65431540253083631</v>
      </c>
      <c r="T201" s="15">
        <v>4569276</v>
      </c>
      <c r="U201" s="21">
        <v>538</v>
      </c>
      <c r="V201" s="15">
        <v>75</v>
      </c>
      <c r="W201" s="20">
        <f t="shared" si="8"/>
        <v>0.13940520446096655</v>
      </c>
      <c r="X201" s="15">
        <v>6610222</v>
      </c>
      <c r="Y201" s="15">
        <v>674626</v>
      </c>
      <c r="Z201" s="19">
        <v>39083463</v>
      </c>
      <c r="AA201" s="15">
        <v>28996844</v>
      </c>
      <c r="AB201" s="20">
        <f t="shared" si="9"/>
        <v>0.74192105238985606</v>
      </c>
      <c r="AC201" s="19">
        <v>6683046</v>
      </c>
      <c r="AD201" s="15">
        <v>3223941</v>
      </c>
      <c r="AE201" s="20">
        <f t="shared" si="10"/>
        <v>0.48240592687825284</v>
      </c>
      <c r="AF201" s="2">
        <v>372</v>
      </c>
      <c r="AG201" s="15">
        <v>6962162</v>
      </c>
      <c r="AH201" s="15">
        <v>58530</v>
      </c>
      <c r="AI201" s="18">
        <v>247872</v>
      </c>
      <c r="AJ201" s="8">
        <f t="shared" si="5"/>
        <v>134114750</v>
      </c>
    </row>
    <row r="202" spans="1:36" x14ac:dyDescent="0.15">
      <c r="A202" s="14">
        <v>43131</v>
      </c>
      <c r="B202" s="15">
        <v>70917006</v>
      </c>
      <c r="C202" s="15">
        <v>56502</v>
      </c>
      <c r="D202" s="19">
        <v>361325</v>
      </c>
      <c r="E202" s="15">
        <v>258460</v>
      </c>
      <c r="F202" s="20">
        <f t="shared" si="11"/>
        <v>0.71531169999308097</v>
      </c>
      <c r="G202" s="15">
        <v>34053</v>
      </c>
      <c r="H202" s="15">
        <v>465163</v>
      </c>
      <c r="I202" s="19">
        <v>5108437</v>
      </c>
      <c r="J202" s="15">
        <v>3408733</v>
      </c>
      <c r="K202" s="20">
        <f t="shared" si="6"/>
        <v>0.66727513718971188</v>
      </c>
      <c r="L202" s="19">
        <v>2531844</v>
      </c>
      <c r="M202" s="15">
        <v>2313252</v>
      </c>
      <c r="N202" s="20">
        <f t="shared" si="7"/>
        <v>0.91366292709977392</v>
      </c>
      <c r="O202" s="15">
        <v>12939815</v>
      </c>
      <c r="P202" s="15">
        <v>603434</v>
      </c>
      <c r="Q202" s="19">
        <v>5435950</v>
      </c>
      <c r="R202" s="15">
        <v>4637293</v>
      </c>
      <c r="S202" s="20">
        <f t="shared" si="4"/>
        <v>0.85307867070153331</v>
      </c>
      <c r="T202" s="15">
        <v>4861908</v>
      </c>
      <c r="U202" s="21">
        <v>264</v>
      </c>
      <c r="V202" s="15">
        <v>42</v>
      </c>
      <c r="W202" s="20">
        <f t="shared" si="8"/>
        <v>0.15909090909090909</v>
      </c>
      <c r="X202" s="15">
        <v>7058413</v>
      </c>
      <c r="Y202" s="15">
        <v>861225</v>
      </c>
      <c r="Z202" s="19">
        <v>37694041</v>
      </c>
      <c r="AA202" s="15">
        <v>30138335</v>
      </c>
      <c r="AB202" s="20">
        <f t="shared" si="9"/>
        <v>0.79955171163526884</v>
      </c>
      <c r="AC202" s="19">
        <v>4431454</v>
      </c>
      <c r="AD202" s="15">
        <v>3956486</v>
      </c>
      <c r="AE202" s="20">
        <f t="shared" si="10"/>
        <v>0.89281892579726652</v>
      </c>
      <c r="AF202" s="2">
        <v>330</v>
      </c>
      <c r="AG202" s="15">
        <v>6746365</v>
      </c>
      <c r="AH202" s="15">
        <v>56330</v>
      </c>
      <c r="AI202" s="18">
        <v>271608</v>
      </c>
      <c r="AJ202" s="8">
        <f t="shared" si="5"/>
        <v>149584753</v>
      </c>
    </row>
    <row r="203" spans="1:36" x14ac:dyDescent="0.15">
      <c r="A203" s="14">
        <v>43159</v>
      </c>
      <c r="B203" s="15">
        <v>49385541</v>
      </c>
      <c r="C203" s="15">
        <v>36028</v>
      </c>
      <c r="D203" s="19">
        <v>328890</v>
      </c>
      <c r="E203" s="15">
        <v>196142</v>
      </c>
      <c r="F203" s="20">
        <f t="shared" si="11"/>
        <v>0.5963756879199732</v>
      </c>
      <c r="G203" s="15">
        <v>25046</v>
      </c>
      <c r="H203" s="15">
        <v>429859</v>
      </c>
      <c r="I203" s="19">
        <v>4547685</v>
      </c>
      <c r="J203" s="15">
        <v>2542843</v>
      </c>
      <c r="K203" s="20">
        <f t="shared" si="6"/>
        <v>0.55915108456280505</v>
      </c>
      <c r="L203" s="19">
        <v>2429690</v>
      </c>
      <c r="M203" s="15">
        <v>1608354</v>
      </c>
      <c r="N203" s="20">
        <f t="shared" si="7"/>
        <v>0.66195852145746992</v>
      </c>
      <c r="O203" s="15">
        <v>8410227</v>
      </c>
      <c r="P203" s="15">
        <v>407285</v>
      </c>
      <c r="Q203" s="19">
        <v>4953958</v>
      </c>
      <c r="R203" s="15">
        <v>3363159</v>
      </c>
      <c r="S203" s="20">
        <f t="shared" si="4"/>
        <v>0.67888322831965875</v>
      </c>
      <c r="T203" s="15">
        <v>3752412</v>
      </c>
      <c r="U203" s="21">
        <v>577</v>
      </c>
      <c r="V203" s="15">
        <v>24</v>
      </c>
      <c r="W203" s="20">
        <f t="shared" si="8"/>
        <v>4.1594454072790298E-2</v>
      </c>
      <c r="X203" s="15">
        <v>5544702</v>
      </c>
      <c r="Y203" s="15">
        <v>604463</v>
      </c>
      <c r="Z203" s="19">
        <v>35602710</v>
      </c>
      <c r="AA203" s="15">
        <v>22074934</v>
      </c>
      <c r="AB203" s="20">
        <f t="shared" si="9"/>
        <v>0.62003521642032311</v>
      </c>
      <c r="AC203" s="19">
        <v>4679193</v>
      </c>
      <c r="AD203" s="15">
        <v>2817032</v>
      </c>
      <c r="AE203" s="20">
        <f t="shared" si="10"/>
        <v>0.60203372675587441</v>
      </c>
      <c r="AF203" s="2">
        <v>139</v>
      </c>
      <c r="AG203" s="15">
        <v>5588296</v>
      </c>
      <c r="AH203" s="15">
        <v>48753</v>
      </c>
      <c r="AI203" s="18">
        <v>197292</v>
      </c>
      <c r="AJ203" s="8">
        <f t="shared" si="5"/>
        <v>107032531</v>
      </c>
    </row>
    <row r="204" spans="1:36" x14ac:dyDescent="0.15">
      <c r="A204" s="14">
        <v>43190</v>
      </c>
      <c r="B204" s="15">
        <v>72093346</v>
      </c>
      <c r="C204" s="15">
        <v>53585</v>
      </c>
      <c r="D204" s="19">
        <v>332129</v>
      </c>
      <c r="E204" s="15">
        <v>292695</v>
      </c>
      <c r="F204" s="20">
        <f t="shared" si="11"/>
        <v>0.88126902498727899</v>
      </c>
      <c r="G204" s="15">
        <v>39926</v>
      </c>
      <c r="H204" s="15">
        <v>537323</v>
      </c>
      <c r="I204" s="19">
        <v>5161900</v>
      </c>
      <c r="J204" s="15">
        <v>3693010</v>
      </c>
      <c r="K204" s="20">
        <f t="shared" si="6"/>
        <v>0.71543617660163894</v>
      </c>
      <c r="L204" s="19">
        <v>2362732</v>
      </c>
      <c r="M204" s="15">
        <v>2377164</v>
      </c>
      <c r="N204" s="20">
        <f t="shared" si="7"/>
        <v>1.0061081832387253</v>
      </c>
      <c r="O204" s="15">
        <v>12360780</v>
      </c>
      <c r="P204" s="15">
        <v>589514</v>
      </c>
      <c r="Q204" s="19">
        <v>5548086</v>
      </c>
      <c r="R204" s="15">
        <v>5073032</v>
      </c>
      <c r="S204" s="20">
        <f t="shared" si="4"/>
        <v>0.91437515568432071</v>
      </c>
      <c r="T204" s="15">
        <v>4818168</v>
      </c>
      <c r="U204" s="21">
        <v>319</v>
      </c>
      <c r="V204" s="15">
        <v>48</v>
      </c>
      <c r="W204" s="20">
        <f t="shared" si="8"/>
        <v>0.15047021943573669</v>
      </c>
      <c r="X204" s="15">
        <v>8174821</v>
      </c>
      <c r="Y204" s="15">
        <v>868533</v>
      </c>
      <c r="Z204" s="19">
        <v>45169051</v>
      </c>
      <c r="AA204" s="15">
        <v>33264997</v>
      </c>
      <c r="AB204" s="20">
        <f t="shared" si="9"/>
        <v>0.73645552128159608</v>
      </c>
      <c r="AC204" s="19">
        <v>5475453</v>
      </c>
      <c r="AD204" s="15">
        <v>4115674</v>
      </c>
      <c r="AE204" s="20">
        <f t="shared" si="10"/>
        <v>0.75165908647193214</v>
      </c>
      <c r="AF204" s="2">
        <v>415</v>
      </c>
      <c r="AG204" s="15">
        <v>8408764</v>
      </c>
      <c r="AH204" s="15">
        <v>68332</v>
      </c>
      <c r="AI204" s="18">
        <v>228360</v>
      </c>
      <c r="AJ204" s="8">
        <f t="shared" si="5"/>
        <v>157058487</v>
      </c>
    </row>
    <row r="205" spans="1:36" x14ac:dyDescent="0.15">
      <c r="A205" s="14">
        <v>43220</v>
      </c>
      <c r="B205" s="15">
        <v>76541095</v>
      </c>
      <c r="C205" s="15">
        <v>54154</v>
      </c>
      <c r="D205" s="19">
        <v>451602</v>
      </c>
      <c r="E205" s="15">
        <v>313870</v>
      </c>
      <c r="F205" s="20">
        <f t="shared" si="11"/>
        <v>0.69501463678194519</v>
      </c>
      <c r="G205" s="15">
        <v>34560</v>
      </c>
      <c r="H205" s="15">
        <v>584423</v>
      </c>
      <c r="I205" s="19">
        <v>5577798</v>
      </c>
      <c r="J205" s="15">
        <v>3668756</v>
      </c>
      <c r="K205" s="20">
        <f t="shared" si="6"/>
        <v>0.65774271495669079</v>
      </c>
      <c r="L205" s="19">
        <v>2493469</v>
      </c>
      <c r="M205" s="15">
        <v>2425540</v>
      </c>
      <c r="N205" s="20">
        <f t="shared" si="7"/>
        <v>0.97275723099023892</v>
      </c>
      <c r="O205" s="15">
        <v>13059549</v>
      </c>
      <c r="P205" s="15">
        <v>616457</v>
      </c>
      <c r="Q205" s="19">
        <v>5786610</v>
      </c>
      <c r="R205" s="15">
        <v>5366944</v>
      </c>
      <c r="S205" s="20">
        <f t="shared" si="4"/>
        <v>0.92747636353581808</v>
      </c>
      <c r="T205" s="15">
        <v>5123640</v>
      </c>
      <c r="U205" s="21">
        <v>312</v>
      </c>
      <c r="V205" s="15">
        <v>6</v>
      </c>
      <c r="W205" s="20">
        <f t="shared" si="8"/>
        <v>1.9230769230769232E-2</v>
      </c>
      <c r="X205" s="15">
        <v>8325838</v>
      </c>
      <c r="Y205" s="15">
        <v>895745</v>
      </c>
      <c r="Z205" s="19">
        <v>44582079</v>
      </c>
      <c r="AA205" s="15">
        <v>34408357</v>
      </c>
      <c r="AB205" s="20">
        <f t="shared" si="9"/>
        <v>0.77179794598632334</v>
      </c>
      <c r="AC205" s="19">
        <v>5246010</v>
      </c>
      <c r="AD205" s="15">
        <v>4225379</v>
      </c>
      <c r="AE205" s="20">
        <f t="shared" si="10"/>
        <v>0.8054462343762212</v>
      </c>
      <c r="AF205" s="2">
        <v>270</v>
      </c>
      <c r="AG205" s="15">
        <v>8052121</v>
      </c>
      <c r="AH205" s="15">
        <v>63387</v>
      </c>
      <c r="AI205" s="18">
        <v>262452</v>
      </c>
      <c r="AJ205" s="8">
        <f t="shared" si="5"/>
        <v>164022543</v>
      </c>
    </row>
    <row r="206" spans="1:36" x14ac:dyDescent="0.15">
      <c r="A206" s="14">
        <v>43251</v>
      </c>
      <c r="B206" s="15">
        <v>110993206</v>
      </c>
      <c r="C206" s="15">
        <v>84605</v>
      </c>
      <c r="D206" s="19">
        <v>365165</v>
      </c>
      <c r="E206" s="15">
        <v>443998</v>
      </c>
      <c r="F206" s="20">
        <f t="shared" si="11"/>
        <v>1.2158832308682377</v>
      </c>
      <c r="G206" s="15">
        <v>48849</v>
      </c>
      <c r="H206" s="15">
        <v>911467</v>
      </c>
      <c r="I206" s="19">
        <v>5041177</v>
      </c>
      <c r="J206" s="15">
        <v>4963231</v>
      </c>
      <c r="K206" s="20">
        <f t="shared" si="6"/>
        <v>0.98453813464593687</v>
      </c>
      <c r="L206" s="19">
        <v>2467970</v>
      </c>
      <c r="M206" s="15">
        <v>3293545</v>
      </c>
      <c r="N206" s="20">
        <f t="shared" si="7"/>
        <v>1.3345158166428279</v>
      </c>
      <c r="O206" s="15">
        <v>17999570</v>
      </c>
      <c r="P206" s="15">
        <v>802808</v>
      </c>
      <c r="Q206" s="19">
        <v>5130756</v>
      </c>
      <c r="R206" s="15">
        <v>7277589</v>
      </c>
      <c r="S206" s="20">
        <f t="shared" si="4"/>
        <v>1.4184243023835084</v>
      </c>
      <c r="T206" s="15">
        <v>6116436</v>
      </c>
      <c r="U206" s="21">
        <v>375</v>
      </c>
      <c r="V206" s="15">
        <v>304</v>
      </c>
      <c r="W206" s="20">
        <f t="shared" si="8"/>
        <v>0.81066666666666665</v>
      </c>
      <c r="X206" s="15">
        <v>11496762</v>
      </c>
      <c r="Y206" s="15">
        <v>1232092</v>
      </c>
      <c r="Z206" s="19">
        <v>63239220</v>
      </c>
      <c r="AA206" s="15">
        <v>52087844</v>
      </c>
      <c r="AB206" s="20">
        <f t="shared" si="9"/>
        <v>0.82366360622411217</v>
      </c>
      <c r="AC206" s="19">
        <v>5591934</v>
      </c>
      <c r="AD206" s="15">
        <v>5812557</v>
      </c>
      <c r="AE206" s="20">
        <f t="shared" si="10"/>
        <v>1.0394537918365989</v>
      </c>
      <c r="AF206" s="2">
        <v>448</v>
      </c>
      <c r="AG206" s="15">
        <v>11587018</v>
      </c>
      <c r="AH206" s="15">
        <v>99264</v>
      </c>
      <c r="AI206" s="18">
        <v>455748</v>
      </c>
      <c r="AJ206" s="8">
        <f t="shared" si="5"/>
        <v>235707341</v>
      </c>
    </row>
    <row r="207" spans="1:36" x14ac:dyDescent="0.15">
      <c r="A207" s="14">
        <v>43281</v>
      </c>
      <c r="B207" s="15">
        <v>86497712</v>
      </c>
      <c r="C207" s="15">
        <v>59092</v>
      </c>
      <c r="D207" s="19">
        <v>415982</v>
      </c>
      <c r="E207" s="15">
        <v>350875</v>
      </c>
      <c r="F207" s="20">
        <f t="shared" si="11"/>
        <v>0.84348601622185571</v>
      </c>
      <c r="G207" s="15">
        <v>38057</v>
      </c>
      <c r="H207" s="15">
        <v>614761</v>
      </c>
      <c r="I207" s="19">
        <v>4809375</v>
      </c>
      <c r="J207" s="15">
        <v>3605567</v>
      </c>
      <c r="K207" s="20">
        <f t="shared" si="6"/>
        <v>0.74969554256010396</v>
      </c>
      <c r="L207" s="19">
        <v>2285262</v>
      </c>
      <c r="M207" s="15">
        <v>2285881</v>
      </c>
      <c r="N207" s="20">
        <f t="shared" si="7"/>
        <v>1.0002708660976292</v>
      </c>
      <c r="O207" s="15">
        <v>13513244</v>
      </c>
      <c r="P207" s="15">
        <v>597386</v>
      </c>
      <c r="Q207" s="19">
        <v>5564553</v>
      </c>
      <c r="R207" s="15">
        <v>4997686</v>
      </c>
      <c r="S207" s="20">
        <f t="shared" si="4"/>
        <v>0.89812892428196833</v>
      </c>
      <c r="T207" s="15">
        <v>5013036</v>
      </c>
      <c r="U207" s="21">
        <v>564</v>
      </c>
      <c r="V207" s="15">
        <v>17</v>
      </c>
      <c r="W207" s="20">
        <f t="shared" si="8"/>
        <v>3.0141843971631204E-2</v>
      </c>
      <c r="X207" s="15">
        <v>8417791</v>
      </c>
      <c r="Y207" s="15">
        <v>852269</v>
      </c>
      <c r="Z207" s="19">
        <v>66625479</v>
      </c>
      <c r="AA207" s="15">
        <v>41952813</v>
      </c>
      <c r="AB207" s="20">
        <f t="shared" si="9"/>
        <v>0.62968122150386341</v>
      </c>
      <c r="AC207" s="19">
        <v>6119225</v>
      </c>
      <c r="AD207" s="15">
        <v>4192515</v>
      </c>
      <c r="AE207" s="20">
        <f t="shared" si="10"/>
        <v>0.68513823237419769</v>
      </c>
      <c r="AF207" s="2">
        <v>249</v>
      </c>
      <c r="AG207" s="15">
        <v>8632851</v>
      </c>
      <c r="AH207" s="15">
        <v>77080</v>
      </c>
      <c r="AI207" s="18">
        <v>718308</v>
      </c>
      <c r="AJ207" s="8">
        <f t="shared" si="5"/>
        <v>182417190</v>
      </c>
    </row>
    <row r="208" spans="1:36" x14ac:dyDescent="0.15">
      <c r="A208" s="14">
        <v>43312</v>
      </c>
      <c r="B208" s="15">
        <v>99176027</v>
      </c>
      <c r="C208" s="15">
        <v>64512</v>
      </c>
      <c r="D208" s="19">
        <v>393921</v>
      </c>
      <c r="E208" s="15">
        <v>342030</v>
      </c>
      <c r="F208" s="20">
        <f t="shared" si="11"/>
        <v>0.86827054155528649</v>
      </c>
      <c r="G208" s="15">
        <v>34403</v>
      </c>
      <c r="H208" s="15">
        <v>631969</v>
      </c>
      <c r="I208" s="19">
        <v>4924487</v>
      </c>
      <c r="J208" s="15">
        <v>3536954</v>
      </c>
      <c r="K208" s="20">
        <f t="shared" si="6"/>
        <v>0.71823806215754049</v>
      </c>
      <c r="L208" s="19">
        <v>2630120</v>
      </c>
      <c r="M208" s="15">
        <v>2407521</v>
      </c>
      <c r="N208" s="20">
        <f t="shared" si="7"/>
        <v>0.91536545861025354</v>
      </c>
      <c r="O208" s="15">
        <v>15330454</v>
      </c>
      <c r="P208" s="15">
        <v>657493</v>
      </c>
      <c r="Q208" s="19">
        <v>5198398</v>
      </c>
      <c r="R208" s="15">
        <v>5356543</v>
      </c>
      <c r="S208" s="20">
        <f t="shared" si="4"/>
        <v>1.0304218722768053</v>
      </c>
      <c r="T208" s="15">
        <v>5197872</v>
      </c>
      <c r="U208" s="21">
        <v>312</v>
      </c>
      <c r="V208" s="15">
        <v>0</v>
      </c>
      <c r="W208" s="20">
        <f t="shared" si="8"/>
        <v>0</v>
      </c>
      <c r="X208" s="15">
        <v>8792587</v>
      </c>
      <c r="Y208" s="15">
        <v>913108</v>
      </c>
      <c r="Z208" s="19">
        <v>75366141</v>
      </c>
      <c r="AA208" s="15">
        <v>49074668</v>
      </c>
      <c r="AB208" s="20">
        <f t="shared" si="9"/>
        <v>0.65115007016214355</v>
      </c>
      <c r="AC208" s="19">
        <v>6380095</v>
      </c>
      <c r="AD208" s="15">
        <v>4590547</v>
      </c>
      <c r="AE208" s="20">
        <f t="shared" si="10"/>
        <v>0.71951075963602418</v>
      </c>
      <c r="AF208" s="2">
        <v>292</v>
      </c>
      <c r="AG208" s="15">
        <v>8223428</v>
      </c>
      <c r="AH208" s="15">
        <v>80100</v>
      </c>
      <c r="AI208" s="18">
        <v>854928</v>
      </c>
      <c r="AJ208" s="8">
        <f t="shared" si="5"/>
        <v>205265436</v>
      </c>
    </row>
    <row r="209" spans="1:36" x14ac:dyDescent="0.15">
      <c r="A209" s="14">
        <v>43343</v>
      </c>
      <c r="B209" s="15">
        <v>99265352</v>
      </c>
      <c r="C209" s="15">
        <v>61548</v>
      </c>
      <c r="D209" s="19">
        <v>361385</v>
      </c>
      <c r="E209" s="15">
        <v>349380</v>
      </c>
      <c r="F209" s="20">
        <f t="shared" si="11"/>
        <v>0.96678058026758162</v>
      </c>
      <c r="G209" s="15">
        <v>36048</v>
      </c>
      <c r="H209" s="15">
        <v>496197</v>
      </c>
      <c r="I209" s="19">
        <v>4596249</v>
      </c>
      <c r="J209" s="15">
        <v>3356852</v>
      </c>
      <c r="K209" s="20">
        <f t="shared" si="6"/>
        <v>0.73034598430154674</v>
      </c>
      <c r="L209" s="19">
        <v>2152141</v>
      </c>
      <c r="M209" s="15">
        <v>2311189</v>
      </c>
      <c r="N209" s="20">
        <f t="shared" si="7"/>
        <v>1.0739022210905327</v>
      </c>
      <c r="O209" s="15">
        <v>14947002</v>
      </c>
      <c r="P209" s="15">
        <v>656985</v>
      </c>
      <c r="Q209" s="19">
        <v>4969413</v>
      </c>
      <c r="R209" s="15">
        <v>5140837</v>
      </c>
      <c r="S209" s="20">
        <f t="shared" si="4"/>
        <v>1.0344958247583769</v>
      </c>
      <c r="T209" s="15">
        <v>5527380</v>
      </c>
      <c r="U209" s="21">
        <v>300</v>
      </c>
      <c r="V209" s="15">
        <v>89</v>
      </c>
      <c r="W209" s="20">
        <f t="shared" si="8"/>
        <v>0.29666666666666669</v>
      </c>
      <c r="X209" s="15">
        <v>8251376</v>
      </c>
      <c r="Y209" s="15">
        <v>872569</v>
      </c>
      <c r="Z209" s="19">
        <v>55223485</v>
      </c>
      <c r="AA209" s="15">
        <v>50638967</v>
      </c>
      <c r="AB209" s="20">
        <f t="shared" si="9"/>
        <v>0.91698245773514653</v>
      </c>
      <c r="AC209" s="19">
        <v>5104329</v>
      </c>
      <c r="AD209" s="15">
        <v>4465913</v>
      </c>
      <c r="AE209" s="20">
        <f t="shared" si="10"/>
        <v>0.87492655743781411</v>
      </c>
      <c r="AF209" s="2">
        <v>475</v>
      </c>
      <c r="AG209" s="15">
        <v>6832777</v>
      </c>
      <c r="AH209" s="15">
        <v>73184</v>
      </c>
      <c r="AI209" s="18">
        <v>888132</v>
      </c>
      <c r="AJ209" s="8">
        <f t="shared" si="5"/>
        <v>204172252</v>
      </c>
    </row>
    <row r="210" spans="1:36" x14ac:dyDescent="0.15">
      <c r="A210" s="14">
        <v>43373</v>
      </c>
      <c r="B210" s="15">
        <v>78197839</v>
      </c>
      <c r="C210" s="15">
        <v>52035</v>
      </c>
      <c r="D210" s="19">
        <v>284030</v>
      </c>
      <c r="E210" s="15">
        <v>261242</v>
      </c>
      <c r="F210" s="20">
        <f t="shared" si="11"/>
        <v>0.91976903848185054</v>
      </c>
      <c r="G210" s="15">
        <v>27524</v>
      </c>
      <c r="H210" s="15">
        <v>456308</v>
      </c>
      <c r="I210" s="19">
        <v>4841755</v>
      </c>
      <c r="J210" s="15">
        <v>2889877</v>
      </c>
      <c r="K210" s="20">
        <f t="shared" si="6"/>
        <v>0.59686559935395322</v>
      </c>
      <c r="L210" s="19">
        <v>2592855</v>
      </c>
      <c r="M210" s="15">
        <v>1921246</v>
      </c>
      <c r="N210" s="20">
        <f t="shared" si="7"/>
        <v>0.74097703111049407</v>
      </c>
      <c r="O210" s="15">
        <v>12227925</v>
      </c>
      <c r="P210" s="15">
        <v>552782</v>
      </c>
      <c r="Q210" s="19">
        <v>5155615</v>
      </c>
      <c r="R210" s="15">
        <v>4430509</v>
      </c>
      <c r="S210" s="20">
        <f t="shared" si="4"/>
        <v>0.85935606130403452</v>
      </c>
      <c r="T210" s="15">
        <v>4425552</v>
      </c>
      <c r="U210" s="21">
        <v>228</v>
      </c>
      <c r="V210" s="15">
        <v>10</v>
      </c>
      <c r="W210" s="20">
        <f t="shared" si="8"/>
        <v>4.3859649122807015E-2</v>
      </c>
      <c r="X210" s="15">
        <v>7024145</v>
      </c>
      <c r="Y210" s="15">
        <v>714877</v>
      </c>
      <c r="Z210" s="19">
        <v>38633336</v>
      </c>
      <c r="AA210" s="15">
        <v>38816662</v>
      </c>
      <c r="AB210" s="20">
        <f t="shared" si="9"/>
        <v>1.004745280086607</v>
      </c>
      <c r="AC210" s="19">
        <v>4915647</v>
      </c>
      <c r="AD210" s="15">
        <v>3634520</v>
      </c>
      <c r="AE210" s="20">
        <f t="shared" si="10"/>
        <v>0.73937774620512819</v>
      </c>
      <c r="AF210" s="2">
        <v>175</v>
      </c>
      <c r="AG210" s="15">
        <v>6121878</v>
      </c>
      <c r="AH210" s="15">
        <v>68344</v>
      </c>
      <c r="AI210" s="18">
        <v>694296</v>
      </c>
      <c r="AJ210" s="8">
        <f t="shared" si="5"/>
        <v>162517746</v>
      </c>
    </row>
    <row r="211" spans="1:36" x14ac:dyDescent="0.15">
      <c r="A211" s="14">
        <v>43404</v>
      </c>
      <c r="B211" s="15">
        <v>84940413</v>
      </c>
      <c r="C211" s="15">
        <v>65168</v>
      </c>
      <c r="D211" s="19">
        <v>354066</v>
      </c>
      <c r="E211" s="15">
        <v>282193</v>
      </c>
      <c r="F211" s="20">
        <f t="shared" si="11"/>
        <v>0.79700677274858356</v>
      </c>
      <c r="G211" s="15">
        <v>33641</v>
      </c>
      <c r="H211" s="15">
        <v>691313</v>
      </c>
      <c r="I211" s="19">
        <v>5865849</v>
      </c>
      <c r="J211" s="15">
        <v>3664817</v>
      </c>
      <c r="K211" s="20">
        <f t="shared" si="6"/>
        <v>0.62477179347780687</v>
      </c>
      <c r="L211" s="19">
        <v>2967881</v>
      </c>
      <c r="M211" s="15">
        <v>2309746</v>
      </c>
      <c r="N211" s="20">
        <f t="shared" si="7"/>
        <v>0.77824751059762842</v>
      </c>
      <c r="O211" s="15">
        <v>13452849</v>
      </c>
      <c r="P211" s="15">
        <v>639542</v>
      </c>
      <c r="Q211" s="19">
        <v>6351046</v>
      </c>
      <c r="R211" s="15">
        <v>5282994</v>
      </c>
      <c r="S211" s="20">
        <f t="shared" si="4"/>
        <v>0.83183053626127101</v>
      </c>
      <c r="T211" s="15">
        <v>4943844</v>
      </c>
      <c r="U211" s="21">
        <v>642</v>
      </c>
      <c r="V211" s="15">
        <v>112</v>
      </c>
      <c r="W211" s="20">
        <f t="shared" si="8"/>
        <v>0.17445482866043613</v>
      </c>
      <c r="X211" s="15">
        <v>8362826</v>
      </c>
      <c r="Y211" s="15">
        <v>831868</v>
      </c>
      <c r="Z211" s="19">
        <v>36473220</v>
      </c>
      <c r="AA211" s="15">
        <v>40755343</v>
      </c>
      <c r="AB211" s="20">
        <f t="shared" si="9"/>
        <v>1.1174045779341666</v>
      </c>
      <c r="AC211" s="19">
        <v>4499252</v>
      </c>
      <c r="AD211" s="15">
        <v>4072564</v>
      </c>
      <c r="AE211" s="20">
        <f t="shared" si="10"/>
        <v>0.90516468070692635</v>
      </c>
      <c r="AF211" s="2">
        <v>290</v>
      </c>
      <c r="AG211" s="15">
        <v>8014042</v>
      </c>
      <c r="AH211" s="15">
        <v>70668</v>
      </c>
      <c r="AI211" s="18">
        <v>727560</v>
      </c>
      <c r="AJ211" s="8">
        <f t="shared" si="5"/>
        <v>179141793</v>
      </c>
    </row>
    <row r="212" spans="1:36" x14ac:dyDescent="0.15">
      <c r="A212" s="14">
        <v>43434</v>
      </c>
      <c r="B212" s="15">
        <v>65928110</v>
      </c>
      <c r="C212" s="15">
        <v>51310</v>
      </c>
      <c r="D212" s="19">
        <v>230806</v>
      </c>
      <c r="E212" s="15">
        <v>196499</v>
      </c>
      <c r="F212" s="20">
        <f t="shared" si="11"/>
        <v>0.85136001663734917</v>
      </c>
      <c r="G212" s="15">
        <v>33412</v>
      </c>
      <c r="H212" s="15">
        <v>571532</v>
      </c>
      <c r="I212" s="19">
        <v>5175053</v>
      </c>
      <c r="J212" s="15">
        <v>3044220</v>
      </c>
      <c r="K212" s="20">
        <f t="shared" si="6"/>
        <v>0.58824904788414722</v>
      </c>
      <c r="L212" s="19">
        <v>2551794</v>
      </c>
      <c r="M212" s="15">
        <v>1846654</v>
      </c>
      <c r="N212" s="20">
        <f t="shared" si="7"/>
        <v>0.72366891684830359</v>
      </c>
      <c r="O212" s="15">
        <v>10155806</v>
      </c>
      <c r="P212" s="15">
        <v>499438</v>
      </c>
      <c r="Q212" s="19">
        <v>5382422</v>
      </c>
      <c r="R212" s="15">
        <v>4187957</v>
      </c>
      <c r="S212" s="20">
        <f t="shared" si="4"/>
        <v>0.77808038834561843</v>
      </c>
      <c r="T212" s="15">
        <v>4300116</v>
      </c>
      <c r="U212" s="21">
        <v>360</v>
      </c>
      <c r="V212" s="15">
        <v>145</v>
      </c>
      <c r="W212" s="20">
        <f t="shared" si="8"/>
        <v>0.40277777777777779</v>
      </c>
      <c r="X212" s="15">
        <v>6795942</v>
      </c>
      <c r="Y212" s="15">
        <v>675610</v>
      </c>
      <c r="Z212" s="19">
        <v>39234701</v>
      </c>
      <c r="AA212" s="15">
        <v>30841273</v>
      </c>
      <c r="AB212" s="20">
        <f t="shared" si="9"/>
        <v>0.78607131477821124</v>
      </c>
      <c r="AC212" s="19">
        <v>5601478</v>
      </c>
      <c r="AD212" s="15">
        <v>3229980</v>
      </c>
      <c r="AE212" s="20">
        <f t="shared" si="10"/>
        <v>0.57662995373721004</v>
      </c>
      <c r="AF212" s="2">
        <v>265</v>
      </c>
      <c r="AG212" s="15">
        <v>6697267</v>
      </c>
      <c r="AH212" s="15">
        <v>57003</v>
      </c>
      <c r="AI212" s="18">
        <v>603024</v>
      </c>
      <c r="AJ212" s="8">
        <f t="shared" si="5"/>
        <v>139715563</v>
      </c>
    </row>
    <row r="213" spans="1:36" x14ac:dyDescent="0.15">
      <c r="A213" s="14">
        <v>43465</v>
      </c>
      <c r="B213" s="15">
        <v>61105568</v>
      </c>
      <c r="C213" s="15">
        <v>49484</v>
      </c>
      <c r="D213" s="19">
        <v>268571</v>
      </c>
      <c r="E213" s="15">
        <v>219000</v>
      </c>
      <c r="F213" s="20">
        <f t="shared" si="11"/>
        <v>0.81542683312792519</v>
      </c>
      <c r="G213" s="15">
        <v>22819</v>
      </c>
      <c r="H213" s="15">
        <v>685866</v>
      </c>
      <c r="I213" s="19">
        <v>5638978</v>
      </c>
      <c r="J213" s="15">
        <v>2979899</v>
      </c>
      <c r="K213" s="20">
        <f t="shared" si="6"/>
        <v>0.5284466440550043</v>
      </c>
      <c r="L213" s="19">
        <v>2670188</v>
      </c>
      <c r="M213" s="15">
        <v>1825237</v>
      </c>
      <c r="N213" s="20">
        <f t="shared" si="7"/>
        <v>0.68356123239262556</v>
      </c>
      <c r="O213" s="15">
        <v>10074926</v>
      </c>
      <c r="P213" s="15">
        <v>495251</v>
      </c>
      <c r="Q213" s="19">
        <v>5641236</v>
      </c>
      <c r="R213" s="15">
        <v>4047707</v>
      </c>
      <c r="S213" s="20">
        <f t="shared" si="4"/>
        <v>0.71752130206926279</v>
      </c>
      <c r="T213" s="15">
        <v>3563604</v>
      </c>
      <c r="U213" s="21">
        <v>300</v>
      </c>
      <c r="V213" s="15">
        <v>4</v>
      </c>
      <c r="W213" s="20">
        <f t="shared" si="8"/>
        <v>1.3333333333333334E-2</v>
      </c>
      <c r="X213" s="15">
        <v>6616632</v>
      </c>
      <c r="Y213" s="15">
        <v>667768</v>
      </c>
      <c r="Z213" s="19">
        <v>37270567</v>
      </c>
      <c r="AA213" s="15">
        <v>27943019</v>
      </c>
      <c r="AB213" s="20">
        <f t="shared" si="9"/>
        <v>0.74973420715601136</v>
      </c>
      <c r="AC213" s="19">
        <v>6416393</v>
      </c>
      <c r="AD213" s="15">
        <v>3138824</v>
      </c>
      <c r="AE213" s="20">
        <f t="shared" si="10"/>
        <v>0.48918824018416579</v>
      </c>
      <c r="AF213" s="2">
        <v>299</v>
      </c>
      <c r="AG213" s="15">
        <v>6508621</v>
      </c>
      <c r="AH213" s="15">
        <v>58308</v>
      </c>
      <c r="AI213" s="18">
        <v>415548</v>
      </c>
      <c r="AJ213" s="8">
        <f t="shared" si="5"/>
        <v>130418384</v>
      </c>
    </row>
    <row r="214" spans="1:36" x14ac:dyDescent="0.15">
      <c r="A214" s="14">
        <v>43496</v>
      </c>
      <c r="B214" s="15">
        <v>76318154</v>
      </c>
      <c r="C214" s="15">
        <v>58579</v>
      </c>
      <c r="D214" s="19">
        <v>260759</v>
      </c>
      <c r="E214" s="15">
        <v>217421</v>
      </c>
      <c r="F214" s="20">
        <f t="shared" si="11"/>
        <v>0.83380055913698092</v>
      </c>
      <c r="G214" s="15">
        <v>36485</v>
      </c>
      <c r="H214" s="15">
        <v>557863</v>
      </c>
      <c r="I214" s="19">
        <v>5245851</v>
      </c>
      <c r="J214" s="15">
        <v>3453784</v>
      </c>
      <c r="K214" s="20">
        <f t="shared" si="6"/>
        <v>0.65838393046237875</v>
      </c>
      <c r="L214" s="19">
        <v>2683895</v>
      </c>
      <c r="M214" s="15">
        <v>2273574</v>
      </c>
      <c r="N214" s="20">
        <f t="shared" si="7"/>
        <v>0.84711734251898829</v>
      </c>
      <c r="O214" s="15">
        <v>12608439</v>
      </c>
      <c r="P214" s="15">
        <v>620138</v>
      </c>
      <c r="Q214" s="19">
        <v>5657901</v>
      </c>
      <c r="R214" s="15">
        <v>4890463</v>
      </c>
      <c r="S214" s="20">
        <f t="shared" si="4"/>
        <v>0.86435994549922313</v>
      </c>
      <c r="T214" s="15">
        <v>4737480</v>
      </c>
      <c r="U214" s="21">
        <v>139</v>
      </c>
      <c r="V214" s="15">
        <v>155</v>
      </c>
      <c r="W214" s="20">
        <f t="shared" si="8"/>
        <v>1.1151079136690647</v>
      </c>
      <c r="X214" s="15">
        <v>7532562</v>
      </c>
      <c r="Y214" s="15">
        <v>898449</v>
      </c>
      <c r="Z214" s="19">
        <v>39894441</v>
      </c>
      <c r="AA214" s="15">
        <v>31371203</v>
      </c>
      <c r="AB214" s="20">
        <f t="shared" si="9"/>
        <v>0.786355246837523</v>
      </c>
      <c r="AC214" s="19">
        <v>4518331</v>
      </c>
      <c r="AD214" s="15">
        <v>4038960</v>
      </c>
      <c r="AE214" s="20">
        <f t="shared" si="10"/>
        <v>0.89390529379100381</v>
      </c>
      <c r="AF214" s="2">
        <v>317</v>
      </c>
      <c r="AG214" s="15">
        <v>7022528</v>
      </c>
      <c r="AH214" s="15">
        <v>62997</v>
      </c>
      <c r="AI214" s="18">
        <v>656364</v>
      </c>
      <c r="AJ214" s="8">
        <f t="shared" si="5"/>
        <v>157355915</v>
      </c>
    </row>
    <row r="215" spans="1:36" x14ac:dyDescent="0.15">
      <c r="A215" s="14">
        <v>43524</v>
      </c>
      <c r="B215" s="15">
        <v>48484342</v>
      </c>
      <c r="C215" s="15">
        <v>39005</v>
      </c>
      <c r="D215" s="19">
        <v>227711</v>
      </c>
      <c r="E215" s="15">
        <v>146615</v>
      </c>
      <c r="F215" s="20">
        <f t="shared" si="11"/>
        <v>0.64386437194514101</v>
      </c>
      <c r="G215" s="15">
        <v>20487</v>
      </c>
      <c r="H215" s="15">
        <v>418485</v>
      </c>
      <c r="I215" s="19">
        <v>4648173</v>
      </c>
      <c r="J215" s="15">
        <v>2385972</v>
      </c>
      <c r="K215" s="20">
        <f t="shared" si="6"/>
        <v>0.51331394076769521</v>
      </c>
      <c r="L215" s="19">
        <v>2231026</v>
      </c>
      <c r="M215" s="15">
        <v>1452413</v>
      </c>
      <c r="N215" s="20">
        <f t="shared" si="7"/>
        <v>0.65100675653264461</v>
      </c>
      <c r="O215" s="15">
        <v>7585869</v>
      </c>
      <c r="P215" s="15">
        <v>395997</v>
      </c>
      <c r="Q215" s="19">
        <v>4976661</v>
      </c>
      <c r="R215" s="15">
        <v>3191687</v>
      </c>
      <c r="S215" s="20">
        <f t="shared" si="4"/>
        <v>0.64133100486450656</v>
      </c>
      <c r="T215" s="15">
        <v>2990496</v>
      </c>
      <c r="U215" s="21">
        <v>364</v>
      </c>
      <c r="V215" s="15">
        <v>60</v>
      </c>
      <c r="W215" s="20">
        <f t="shared" si="8"/>
        <v>0.16483516483516483</v>
      </c>
      <c r="X215" s="15">
        <v>5462879</v>
      </c>
      <c r="Y215" s="15">
        <v>573539</v>
      </c>
      <c r="Z215" s="19">
        <v>37290057</v>
      </c>
      <c r="AA215" s="15">
        <v>21230394</v>
      </c>
      <c r="AB215" s="20">
        <f t="shared" si="9"/>
        <v>0.56933122950174087</v>
      </c>
      <c r="AC215" s="19">
        <v>4593270</v>
      </c>
      <c r="AD215" s="15">
        <v>2610529</v>
      </c>
      <c r="AE215" s="20">
        <f t="shared" si="10"/>
        <v>0.56833780727020189</v>
      </c>
      <c r="AF215" s="2">
        <v>227</v>
      </c>
      <c r="AG215" s="15">
        <v>5233234</v>
      </c>
      <c r="AH215" s="15">
        <v>49186</v>
      </c>
      <c r="AI215" s="18">
        <v>359940</v>
      </c>
      <c r="AJ215" s="8">
        <f t="shared" si="5"/>
        <v>102631356</v>
      </c>
    </row>
    <row r="216" spans="1:36" x14ac:dyDescent="0.15">
      <c r="A216" s="14">
        <v>43555</v>
      </c>
      <c r="B216" s="15">
        <v>81359822</v>
      </c>
      <c r="C216" s="15">
        <v>63915</v>
      </c>
      <c r="D216" s="19">
        <v>247797</v>
      </c>
      <c r="E216" s="15">
        <v>250046</v>
      </c>
      <c r="F216" s="20">
        <f t="shared" si="11"/>
        <v>1.009075977513852</v>
      </c>
      <c r="G216" s="15">
        <v>35346</v>
      </c>
      <c r="H216" s="15">
        <v>684343</v>
      </c>
      <c r="I216" s="19">
        <v>4666293</v>
      </c>
      <c r="J216" s="15">
        <v>3851408</v>
      </c>
      <c r="K216" s="20">
        <f t="shared" si="6"/>
        <v>0.8253678026647705</v>
      </c>
      <c r="L216" s="19">
        <v>2633700</v>
      </c>
      <c r="M216" s="15">
        <v>2457006</v>
      </c>
      <c r="N216" s="20">
        <f t="shared" si="7"/>
        <v>0.93291035425447089</v>
      </c>
      <c r="O216" s="15">
        <v>12339485</v>
      </c>
      <c r="P216" s="15">
        <v>621183</v>
      </c>
      <c r="Q216" s="19">
        <v>5055383</v>
      </c>
      <c r="R216" s="15">
        <v>5611255</v>
      </c>
      <c r="S216" s="20">
        <f t="shared" si="4"/>
        <v>1.1099564563159705</v>
      </c>
      <c r="T216" s="15">
        <v>4049436</v>
      </c>
      <c r="U216" s="21">
        <v>204</v>
      </c>
      <c r="V216" s="15">
        <v>102</v>
      </c>
      <c r="W216" s="20">
        <f t="shared" si="8"/>
        <v>0.5</v>
      </c>
      <c r="X216" s="15">
        <v>8971105</v>
      </c>
      <c r="Y216" s="15">
        <v>962779</v>
      </c>
      <c r="Z216" s="19">
        <v>44054214</v>
      </c>
      <c r="AA216" s="15">
        <v>36130590</v>
      </c>
      <c r="AB216" s="20">
        <f t="shared" si="9"/>
        <v>0.82013924933492177</v>
      </c>
      <c r="AC216" s="19">
        <v>5439243</v>
      </c>
      <c r="AD216" s="15">
        <v>4322743</v>
      </c>
      <c r="AE216" s="20">
        <f t="shared" si="10"/>
        <v>0.79473246552875099</v>
      </c>
      <c r="AF216" s="2">
        <v>231</v>
      </c>
      <c r="AG216" s="15">
        <v>8536239</v>
      </c>
      <c r="AH216" s="15">
        <v>48067</v>
      </c>
      <c r="AI216" s="18">
        <v>540432</v>
      </c>
      <c r="AJ216" s="8">
        <f t="shared" si="5"/>
        <v>170835533</v>
      </c>
    </row>
    <row r="217" spans="1:36" x14ac:dyDescent="0.15">
      <c r="A217" s="14">
        <v>43585</v>
      </c>
      <c r="B217" s="15">
        <v>92200549</v>
      </c>
      <c r="C217" s="15">
        <v>70291</v>
      </c>
      <c r="D217" s="19">
        <v>280460</v>
      </c>
      <c r="E217" s="15">
        <v>269634</v>
      </c>
      <c r="F217" s="20">
        <f t="shared" si="11"/>
        <v>0.96139913000071309</v>
      </c>
      <c r="G217" s="15">
        <v>33445</v>
      </c>
      <c r="H217" s="15">
        <v>750269</v>
      </c>
      <c r="I217" s="19">
        <v>5671905</v>
      </c>
      <c r="J217" s="15">
        <v>4069685</v>
      </c>
      <c r="K217" s="20">
        <f t="shared" si="6"/>
        <v>0.71751642525747528</v>
      </c>
      <c r="L217" s="19">
        <v>2645474</v>
      </c>
      <c r="M217" s="15">
        <v>2687510</v>
      </c>
      <c r="N217" s="20">
        <f t="shared" si="7"/>
        <v>1.0158897800545383</v>
      </c>
      <c r="O217" s="15">
        <v>13474403</v>
      </c>
      <c r="P217" s="15">
        <v>680932</v>
      </c>
      <c r="Q217" s="19">
        <v>6025136</v>
      </c>
      <c r="R217" s="15">
        <v>6121269</v>
      </c>
      <c r="S217" s="20">
        <f t="shared" si="4"/>
        <v>1.0159553244939201</v>
      </c>
      <c r="T217" s="15">
        <v>4827768</v>
      </c>
      <c r="U217" s="21">
        <v>219</v>
      </c>
      <c r="V217" s="15">
        <v>47</v>
      </c>
      <c r="W217" s="20">
        <f t="shared" si="8"/>
        <v>0.21461187214611871</v>
      </c>
      <c r="X217" s="15">
        <v>9810934</v>
      </c>
      <c r="Y217" s="15">
        <v>1043877</v>
      </c>
      <c r="Z217" s="19">
        <v>47893074</v>
      </c>
      <c r="AA217" s="15">
        <v>40868777</v>
      </c>
      <c r="AB217" s="20">
        <f t="shared" si="9"/>
        <v>0.8533337617877691</v>
      </c>
      <c r="AC217" s="19">
        <v>5366531</v>
      </c>
      <c r="AD217" s="15">
        <v>4727748</v>
      </c>
      <c r="AE217" s="20">
        <f t="shared" si="10"/>
        <v>0.88096910275930573</v>
      </c>
      <c r="AF217" s="2">
        <v>224</v>
      </c>
      <c r="AG217" s="15">
        <v>9053151</v>
      </c>
      <c r="AH217" s="15">
        <v>56099</v>
      </c>
      <c r="AI217" s="18">
        <v>803052</v>
      </c>
      <c r="AJ217" s="8">
        <f t="shared" si="5"/>
        <v>191549664</v>
      </c>
    </row>
    <row r="218" spans="1:36" x14ac:dyDescent="0.15">
      <c r="A218" s="14">
        <v>43616</v>
      </c>
      <c r="B218" s="15">
        <v>89959957</v>
      </c>
      <c r="C218" s="15">
        <v>67049</v>
      </c>
      <c r="D218" s="19"/>
      <c r="E218" s="15">
        <v>251985</v>
      </c>
      <c r="F218" s="20"/>
      <c r="G218" s="15">
        <v>38812</v>
      </c>
      <c r="H218" s="15">
        <v>715063</v>
      </c>
      <c r="I218" s="19">
        <v>4592650</v>
      </c>
      <c r="J218" s="15">
        <v>3912784</v>
      </c>
      <c r="K218" s="20">
        <f t="shared" si="6"/>
        <v>0.85196651170892623</v>
      </c>
      <c r="L218" s="19">
        <v>1785703</v>
      </c>
      <c r="M218" s="15">
        <v>2543437</v>
      </c>
      <c r="N218" s="20">
        <f t="shared" si="7"/>
        <v>1.4243337217891217</v>
      </c>
      <c r="O218" s="15">
        <v>12938016</v>
      </c>
      <c r="P218" s="15">
        <v>629719</v>
      </c>
      <c r="Q218" s="19">
        <v>5248485</v>
      </c>
      <c r="R218" s="15">
        <v>5622377</v>
      </c>
      <c r="S218" s="20">
        <f t="shared" ref="S218:S256" si="12">R218/Q218</f>
        <v>1.0712380810843509</v>
      </c>
      <c r="T218" s="15">
        <v>4432704</v>
      </c>
      <c r="U218" s="21">
        <v>165</v>
      </c>
      <c r="V218" s="15">
        <v>12</v>
      </c>
      <c r="W218" s="20">
        <f t="shared" si="8"/>
        <v>7.2727272727272724E-2</v>
      </c>
      <c r="X218" s="15">
        <v>9380694</v>
      </c>
      <c r="Y218" s="15">
        <v>978680</v>
      </c>
      <c r="Z218" s="19">
        <v>53811030</v>
      </c>
      <c r="AA218" s="15">
        <v>40363529</v>
      </c>
      <c r="AB218" s="20">
        <f t="shared" si="9"/>
        <v>0.75009768443384195</v>
      </c>
      <c r="AC218" s="19">
        <v>4963096</v>
      </c>
      <c r="AD218" s="15">
        <v>4469752</v>
      </c>
      <c r="AE218" s="20">
        <f t="shared" si="10"/>
        <v>0.90059753025127864</v>
      </c>
      <c r="AF218" s="2">
        <v>297</v>
      </c>
      <c r="AG218" s="15">
        <v>8552947</v>
      </c>
      <c r="AH218" s="15">
        <v>56555</v>
      </c>
      <c r="AI218" s="18">
        <v>695772</v>
      </c>
      <c r="AJ218" s="8">
        <f t="shared" ref="AJ218:AJ256" si="13">SUM(B218:C218,E218,G218,H218,J218,M218,O218:P218,R218,T218,V218,X218:Y218,AA218,AD218,AF218:AI218)</f>
        <v>185610141</v>
      </c>
    </row>
    <row r="219" spans="1:36" x14ac:dyDescent="0.15">
      <c r="A219" s="14">
        <v>43646</v>
      </c>
      <c r="B219" s="15">
        <v>83977723</v>
      </c>
      <c r="C219" s="15">
        <v>65853</v>
      </c>
      <c r="D219" s="19"/>
      <c r="E219" s="15">
        <v>265113</v>
      </c>
      <c r="F219" s="20"/>
      <c r="G219" s="15">
        <v>31781</v>
      </c>
      <c r="H219" s="15">
        <v>807816</v>
      </c>
      <c r="I219" s="19">
        <v>4981843</v>
      </c>
      <c r="J219" s="15">
        <v>3422929</v>
      </c>
      <c r="K219" s="20">
        <f t="shared" ref="K219:K269" si="14">J219/I219</f>
        <v>0.68708086545481262</v>
      </c>
      <c r="L219" s="19">
        <v>2905331</v>
      </c>
      <c r="M219" s="15">
        <v>2226132</v>
      </c>
      <c r="N219" s="20">
        <f t="shared" ref="N219:N269" si="15">M219/L219</f>
        <v>0.76622319453446097</v>
      </c>
      <c r="O219" s="15">
        <v>12081922</v>
      </c>
      <c r="P219" s="15">
        <v>563070</v>
      </c>
      <c r="Q219" s="19">
        <v>5394162</v>
      </c>
      <c r="R219" s="15">
        <v>4972552</v>
      </c>
      <c r="S219" s="20">
        <f t="shared" si="12"/>
        <v>0.92183957396904281</v>
      </c>
      <c r="T219" s="15">
        <v>4013496</v>
      </c>
      <c r="U219" s="21">
        <v>244</v>
      </c>
      <c r="V219" s="15">
        <v>62</v>
      </c>
      <c r="W219" s="20">
        <f t="shared" ref="W219:W269" si="16">V219/U219</f>
        <v>0.25409836065573771</v>
      </c>
      <c r="X219" s="15">
        <v>8499809</v>
      </c>
      <c r="Y219" s="15">
        <v>846256</v>
      </c>
      <c r="Z219" s="19">
        <v>61612156</v>
      </c>
      <c r="AA219" s="15">
        <v>39047553</v>
      </c>
      <c r="AB219" s="20">
        <f t="shared" ref="AB219:AB224" si="17">AA219/Z219</f>
        <v>0.6337637819393952</v>
      </c>
      <c r="AC219" s="19">
        <v>5745449</v>
      </c>
      <c r="AD219" s="15">
        <v>3955263</v>
      </c>
      <c r="AE219" s="20">
        <f t="shared" ref="AE219:AE269" si="18">AD219/AC219</f>
        <v>0.68841669293383334</v>
      </c>
      <c r="AF219" s="2">
        <v>199</v>
      </c>
      <c r="AG219" s="15">
        <v>7911258</v>
      </c>
      <c r="AH219" s="15">
        <v>51154</v>
      </c>
      <c r="AI219" s="18">
        <v>634236</v>
      </c>
      <c r="AJ219" s="8">
        <f t="shared" si="13"/>
        <v>173374177</v>
      </c>
    </row>
    <row r="220" spans="1:36" x14ac:dyDescent="0.15">
      <c r="A220" s="14">
        <v>43677</v>
      </c>
      <c r="B220" s="15">
        <v>101767678</v>
      </c>
      <c r="C220" s="15">
        <v>67864</v>
      </c>
      <c r="D220" s="19"/>
      <c r="E220" s="15">
        <v>277746</v>
      </c>
      <c r="F220" s="20"/>
      <c r="G220" s="15">
        <v>34828</v>
      </c>
      <c r="H220" s="15">
        <v>830194</v>
      </c>
      <c r="I220" s="19">
        <v>4781046</v>
      </c>
      <c r="J220" s="15">
        <v>3602755</v>
      </c>
      <c r="K220" s="20">
        <f t="shared" si="14"/>
        <v>0.7535495370678299</v>
      </c>
      <c r="L220" s="19">
        <v>2732576</v>
      </c>
      <c r="M220" s="15">
        <v>2435915</v>
      </c>
      <c r="N220" s="20">
        <f t="shared" si="15"/>
        <v>0.8914354074689963</v>
      </c>
      <c r="O220" s="15">
        <v>13886252</v>
      </c>
      <c r="P220" s="15">
        <v>666415</v>
      </c>
      <c r="Q220" s="19">
        <v>5376667</v>
      </c>
      <c r="R220" s="15">
        <v>5491676</v>
      </c>
      <c r="S220" s="20">
        <f t="shared" si="12"/>
        <v>1.0213903892504408</v>
      </c>
      <c r="T220" s="15">
        <v>4674888</v>
      </c>
      <c r="U220" s="21">
        <v>216</v>
      </c>
      <c r="V220" s="15">
        <v>125</v>
      </c>
      <c r="W220" s="20">
        <f t="shared" si="16"/>
        <v>0.57870370370370372</v>
      </c>
      <c r="X220" s="15">
        <v>9178115</v>
      </c>
      <c r="Y220" s="15">
        <v>946084</v>
      </c>
      <c r="Z220" s="19">
        <v>68435158</v>
      </c>
      <c r="AA220" s="15">
        <v>46967477</v>
      </c>
      <c r="AB220" s="20">
        <f t="shared" si="17"/>
        <v>0.68630625503925924</v>
      </c>
      <c r="AC220" s="19">
        <v>6304344</v>
      </c>
      <c r="AD220" s="15">
        <v>4490138</v>
      </c>
      <c r="AE220" s="20">
        <f t="shared" si="18"/>
        <v>0.71222921845635323</v>
      </c>
      <c r="AF220" s="2">
        <v>377</v>
      </c>
      <c r="AG220" s="15">
        <v>7915867</v>
      </c>
      <c r="AH220" s="15">
        <v>49142</v>
      </c>
      <c r="AI220" s="18">
        <v>823188</v>
      </c>
      <c r="AJ220" s="8">
        <f t="shared" si="13"/>
        <v>204106724</v>
      </c>
    </row>
    <row r="221" spans="1:36" x14ac:dyDescent="0.15">
      <c r="A221" s="14">
        <v>43708</v>
      </c>
      <c r="B221" s="15">
        <v>96889624</v>
      </c>
      <c r="C221" s="15">
        <v>69313</v>
      </c>
      <c r="D221" s="19">
        <v>292385</v>
      </c>
      <c r="E221" s="15">
        <v>285697</v>
      </c>
      <c r="F221" s="20">
        <f t="shared" ref="F221:F269" si="19">E221/D221</f>
        <v>0.97712604955794591</v>
      </c>
      <c r="G221" s="15">
        <v>31014</v>
      </c>
      <c r="H221" s="15">
        <v>679665</v>
      </c>
      <c r="I221" s="19">
        <v>4589806</v>
      </c>
      <c r="J221" s="15">
        <v>3277064</v>
      </c>
      <c r="K221" s="20">
        <f t="shared" si="14"/>
        <v>0.71398747572337484</v>
      </c>
      <c r="L221" s="19">
        <v>2345774</v>
      </c>
      <c r="M221" s="15">
        <v>2256004</v>
      </c>
      <c r="N221" s="20">
        <f t="shared" si="15"/>
        <v>0.96173118126469126</v>
      </c>
      <c r="O221" s="15">
        <v>13199709</v>
      </c>
      <c r="P221" s="15">
        <v>608404</v>
      </c>
      <c r="Q221" s="19">
        <v>5223656</v>
      </c>
      <c r="R221" s="15">
        <v>5025672</v>
      </c>
      <c r="S221" s="20">
        <f t="shared" si="12"/>
        <v>0.96209857616964056</v>
      </c>
      <c r="T221" s="15">
        <v>4039620</v>
      </c>
      <c r="U221" s="21">
        <v>323</v>
      </c>
      <c r="V221" s="15">
        <v>27</v>
      </c>
      <c r="W221" s="20">
        <f t="shared" si="16"/>
        <v>8.3591331269349839E-2</v>
      </c>
      <c r="X221" s="15">
        <v>8365261</v>
      </c>
      <c r="Y221" s="15">
        <v>882991</v>
      </c>
      <c r="Z221" s="19">
        <v>53120952</v>
      </c>
      <c r="AA221" s="15">
        <v>46051763</v>
      </c>
      <c r="AB221" s="20">
        <f t="shared" si="17"/>
        <v>0.8669227727695844</v>
      </c>
      <c r="AC221" s="19">
        <v>4854481</v>
      </c>
      <c r="AD221" s="15">
        <v>4240671</v>
      </c>
      <c r="AE221" s="20">
        <f t="shared" si="18"/>
        <v>0.87355805903864903</v>
      </c>
      <c r="AF221" s="2">
        <v>353</v>
      </c>
      <c r="AG221" s="15">
        <v>6411329</v>
      </c>
      <c r="AH221" s="15">
        <v>56318</v>
      </c>
      <c r="AI221" s="18">
        <v>759492</v>
      </c>
      <c r="AJ221" s="8">
        <f t="shared" si="13"/>
        <v>193129991</v>
      </c>
    </row>
    <row r="222" spans="1:36" x14ac:dyDescent="0.15">
      <c r="A222" s="14">
        <v>43738</v>
      </c>
      <c r="B222" s="15">
        <v>87197907</v>
      </c>
      <c r="C222" s="15">
        <v>65828</v>
      </c>
      <c r="D222" s="19">
        <v>296484</v>
      </c>
      <c r="E222" s="15">
        <v>240680</v>
      </c>
      <c r="F222" s="20">
        <f t="shared" si="19"/>
        <v>0.81178073690317187</v>
      </c>
      <c r="G222" s="15">
        <v>26512</v>
      </c>
      <c r="H222" s="15">
        <v>669692</v>
      </c>
      <c r="I222" s="19">
        <v>4861558</v>
      </c>
      <c r="J222" s="15">
        <v>3133869</v>
      </c>
      <c r="K222" s="20">
        <f t="shared" si="14"/>
        <v>0.64462236180253329</v>
      </c>
      <c r="L222" s="19">
        <v>2550178</v>
      </c>
      <c r="M222" s="15">
        <v>2110509</v>
      </c>
      <c r="N222" s="20">
        <f t="shared" si="15"/>
        <v>0.82759281901106507</v>
      </c>
      <c r="O222" s="15">
        <v>12004846</v>
      </c>
      <c r="P222" s="15">
        <v>573737</v>
      </c>
      <c r="Q222" s="19">
        <v>5004884</v>
      </c>
      <c r="R222" s="15">
        <v>4776883</v>
      </c>
      <c r="S222" s="20">
        <f t="shared" si="12"/>
        <v>0.95444429880892345</v>
      </c>
      <c r="T222" s="15">
        <v>3936972</v>
      </c>
      <c r="U222" s="21">
        <v>210</v>
      </c>
      <c r="V222" s="15">
        <v>34</v>
      </c>
      <c r="W222" s="20">
        <f t="shared" si="16"/>
        <v>0.16190476190476191</v>
      </c>
      <c r="X222" s="15">
        <v>8031553</v>
      </c>
      <c r="Y222" s="15">
        <v>788989</v>
      </c>
      <c r="Z222" s="19">
        <v>42036268</v>
      </c>
      <c r="AA222" s="15">
        <v>41086431</v>
      </c>
      <c r="AB222" s="20">
        <f t="shared" si="17"/>
        <v>0.97740434521922837</v>
      </c>
      <c r="AC222" s="19">
        <v>4944609</v>
      </c>
      <c r="AD222" s="15">
        <v>3831199</v>
      </c>
      <c r="AE222" s="20">
        <f t="shared" si="18"/>
        <v>0.77482344913419843</v>
      </c>
      <c r="AF222" s="2">
        <v>268</v>
      </c>
      <c r="AG222" s="15">
        <v>6545648</v>
      </c>
      <c r="AH222" s="15">
        <v>68174</v>
      </c>
      <c r="AI222" s="18">
        <v>667560</v>
      </c>
      <c r="AJ222" s="8">
        <f t="shared" si="13"/>
        <v>175757291</v>
      </c>
    </row>
    <row r="223" spans="1:36" x14ac:dyDescent="0.15">
      <c r="A223" s="14">
        <v>43769</v>
      </c>
      <c r="B223" s="15">
        <v>82880111</v>
      </c>
      <c r="C223" s="15">
        <v>74544</v>
      </c>
      <c r="D223" s="19">
        <v>333360</v>
      </c>
      <c r="E223" s="15">
        <v>239130</v>
      </c>
      <c r="F223" s="20">
        <f t="shared" si="19"/>
        <v>0.71733261339092869</v>
      </c>
      <c r="G223" s="15">
        <v>31902</v>
      </c>
      <c r="H223" s="15">
        <v>744458</v>
      </c>
      <c r="I223" s="19">
        <v>5897836</v>
      </c>
      <c r="J223" s="15">
        <v>3435045</v>
      </c>
      <c r="K223" s="20">
        <f t="shared" si="14"/>
        <v>0.5824246384606151</v>
      </c>
      <c r="L223" s="19">
        <v>2803542</v>
      </c>
      <c r="M223" s="15">
        <v>2164563</v>
      </c>
      <c r="N223" s="20">
        <f t="shared" si="15"/>
        <v>0.77208153114881106</v>
      </c>
      <c r="O223" s="15">
        <v>11624789</v>
      </c>
      <c r="P223" s="15">
        <v>579078</v>
      </c>
      <c r="Q223" s="19">
        <v>6239963</v>
      </c>
      <c r="R223" s="15">
        <v>4896635</v>
      </c>
      <c r="S223" s="20">
        <f t="shared" si="12"/>
        <v>0.78472180043375261</v>
      </c>
      <c r="T223" s="15">
        <v>4266204</v>
      </c>
      <c r="U223" s="21">
        <v>461.00000000000006</v>
      </c>
      <c r="V223" s="15">
        <v>119</v>
      </c>
      <c r="W223" s="20">
        <f t="shared" si="16"/>
        <v>0.25813449023861168</v>
      </c>
      <c r="X223" s="15">
        <v>8356377</v>
      </c>
      <c r="Y223" s="15">
        <v>800713</v>
      </c>
      <c r="Z223" s="19">
        <v>37911292</v>
      </c>
      <c r="AA223" s="15">
        <v>38095069</v>
      </c>
      <c r="AB223" s="20">
        <f t="shared" si="17"/>
        <v>1.0048475530720504</v>
      </c>
      <c r="AC223" s="19">
        <v>4786141</v>
      </c>
      <c r="AD223" s="15">
        <v>3778100</v>
      </c>
      <c r="AE223" s="20">
        <f t="shared" si="18"/>
        <v>0.78938334662518306</v>
      </c>
      <c r="AF223" s="2">
        <v>376</v>
      </c>
      <c r="AG223" s="15">
        <v>7336719</v>
      </c>
      <c r="AH223" s="15">
        <v>82028</v>
      </c>
      <c r="AI223" s="18">
        <v>706788</v>
      </c>
      <c r="AJ223" s="8">
        <f t="shared" si="13"/>
        <v>170092748</v>
      </c>
    </row>
    <row r="224" spans="1:36" x14ac:dyDescent="0.15">
      <c r="A224" s="14">
        <v>43799</v>
      </c>
      <c r="B224" s="15">
        <v>67023801</v>
      </c>
      <c r="C224" s="15">
        <v>52871</v>
      </c>
      <c r="D224" s="19">
        <v>286671</v>
      </c>
      <c r="E224" s="15">
        <v>214225</v>
      </c>
      <c r="F224" s="20">
        <f t="shared" si="19"/>
        <v>0.74728521545604543</v>
      </c>
      <c r="G224" s="15">
        <v>29543</v>
      </c>
      <c r="H224" s="15">
        <v>717728</v>
      </c>
      <c r="I224" s="19">
        <v>4915393</v>
      </c>
      <c r="J224" s="15">
        <v>2954434</v>
      </c>
      <c r="K224" s="20">
        <f t="shared" si="14"/>
        <v>0.60105753497227998</v>
      </c>
      <c r="L224" s="19">
        <v>2323328</v>
      </c>
      <c r="M224" s="15">
        <v>1824150</v>
      </c>
      <c r="N224" s="20">
        <f t="shared" si="15"/>
        <v>0.78514527436504877</v>
      </c>
      <c r="O224" s="15">
        <v>9379090</v>
      </c>
      <c r="P224" s="15">
        <v>457371</v>
      </c>
      <c r="Q224" s="19">
        <v>5199039</v>
      </c>
      <c r="R224" s="15">
        <v>4090149</v>
      </c>
      <c r="S224" s="20">
        <f t="shared" si="12"/>
        <v>0.78671250590734176</v>
      </c>
      <c r="T224" s="15">
        <v>3321348</v>
      </c>
      <c r="U224" s="21">
        <v>476.00000000000006</v>
      </c>
      <c r="V224" s="15">
        <v>76</v>
      </c>
      <c r="W224" s="20">
        <f t="shared" si="16"/>
        <v>0.15966386554621848</v>
      </c>
      <c r="X224" s="15">
        <v>7089135</v>
      </c>
      <c r="Y224" s="15">
        <v>689476</v>
      </c>
      <c r="Z224" s="19">
        <v>40136581</v>
      </c>
      <c r="AA224" s="15">
        <v>30073673</v>
      </c>
      <c r="AB224" s="20">
        <f t="shared" si="17"/>
        <v>0.74928337817314339</v>
      </c>
      <c r="AC224" s="19">
        <v>5352050</v>
      </c>
      <c r="AD224" s="15">
        <v>3162412</v>
      </c>
      <c r="AE224" s="20">
        <f t="shared" si="18"/>
        <v>0.59087863528928164</v>
      </c>
      <c r="AF224" s="2">
        <v>419</v>
      </c>
      <c r="AG224" s="15">
        <v>6387131</v>
      </c>
      <c r="AH224" s="15">
        <v>65279</v>
      </c>
      <c r="AI224" s="18">
        <v>472548</v>
      </c>
      <c r="AJ224" s="8">
        <f t="shared" si="13"/>
        <v>138004859</v>
      </c>
    </row>
    <row r="225" spans="1:36" x14ac:dyDescent="0.15">
      <c r="A225" s="14">
        <v>43830</v>
      </c>
      <c r="B225" s="15">
        <v>61698309</v>
      </c>
      <c r="C225" s="15">
        <v>53124</v>
      </c>
      <c r="D225" s="19">
        <v>310158</v>
      </c>
      <c r="E225" s="15">
        <v>160780</v>
      </c>
      <c r="F225" s="20">
        <f t="shared" si="19"/>
        <v>0.5183809542233313</v>
      </c>
      <c r="G225" s="15">
        <v>32080</v>
      </c>
      <c r="H225" s="15">
        <v>695541</v>
      </c>
      <c r="I225" s="19">
        <v>5763995</v>
      </c>
      <c r="J225" s="15">
        <v>2864608</v>
      </c>
      <c r="K225" s="20">
        <f t="shared" si="14"/>
        <v>0.49698308204639319</v>
      </c>
      <c r="L225" s="19">
        <v>3121855</v>
      </c>
      <c r="M225" s="15">
        <v>1796311</v>
      </c>
      <c r="N225" s="20">
        <f t="shared" si="15"/>
        <v>0.57539860115219954</v>
      </c>
      <c r="O225" s="15">
        <v>9032962</v>
      </c>
      <c r="P225" s="15">
        <v>449119</v>
      </c>
      <c r="Q225" s="19">
        <v>5889084</v>
      </c>
      <c r="R225" s="15">
        <v>3909460</v>
      </c>
      <c r="S225" s="20">
        <f t="shared" si="12"/>
        <v>0.66384857135676789</v>
      </c>
      <c r="T225" s="15">
        <v>2914584</v>
      </c>
      <c r="U225" s="21">
        <v>770</v>
      </c>
      <c r="V225" s="15">
        <v>112</v>
      </c>
      <c r="W225" s="20">
        <f t="shared" si="16"/>
        <v>0.14545454545454545</v>
      </c>
      <c r="X225" s="15">
        <v>6809056</v>
      </c>
      <c r="Y225" s="15">
        <v>654827</v>
      </c>
      <c r="Z225" s="19">
        <v>39994879</v>
      </c>
      <c r="AA225" s="15">
        <v>27352822</v>
      </c>
      <c r="AB225" s="20">
        <f>AA225/Z225</f>
        <v>0.68390810733544161</v>
      </c>
      <c r="AC225" s="19">
        <v>6562689</v>
      </c>
      <c r="AD225" s="15">
        <v>3053695</v>
      </c>
      <c r="AE225" s="20">
        <f t="shared" si="18"/>
        <v>0.4653115514082718</v>
      </c>
      <c r="AF225" s="2">
        <v>324</v>
      </c>
      <c r="AG225" s="15">
        <v>6282796</v>
      </c>
      <c r="AH225" s="15">
        <v>62270</v>
      </c>
      <c r="AI225" s="18">
        <v>397956</v>
      </c>
      <c r="AJ225" s="8">
        <f t="shared" si="13"/>
        <v>128220736</v>
      </c>
    </row>
    <row r="226" spans="1:36" x14ac:dyDescent="0.15">
      <c r="A226" s="14">
        <v>43861</v>
      </c>
      <c r="B226" s="15">
        <v>76336461</v>
      </c>
      <c r="C226" s="15">
        <v>62437</v>
      </c>
      <c r="D226" s="19">
        <v>244463</v>
      </c>
      <c r="E226" s="15">
        <v>218595</v>
      </c>
      <c r="F226" s="20">
        <f t="shared" si="19"/>
        <v>0.89418439600266708</v>
      </c>
      <c r="G226" s="15">
        <v>33362</v>
      </c>
      <c r="H226" s="15">
        <v>625414</v>
      </c>
      <c r="I226" s="19">
        <v>4941276</v>
      </c>
      <c r="J226" s="15">
        <v>3369601</v>
      </c>
      <c r="K226" s="20">
        <f t="shared" si="14"/>
        <v>0.68192932351886437</v>
      </c>
      <c r="L226" s="19">
        <v>2472880</v>
      </c>
      <c r="M226" s="15">
        <v>2222178</v>
      </c>
      <c r="N226" s="20">
        <f t="shared" si="15"/>
        <v>0.89861942350619517</v>
      </c>
      <c r="O226" s="15">
        <v>11273303</v>
      </c>
      <c r="P226" s="15">
        <v>556416</v>
      </c>
      <c r="Q226" s="19">
        <v>5540388</v>
      </c>
      <c r="R226" s="15">
        <v>4712103</v>
      </c>
      <c r="S226" s="20">
        <f t="shared" si="12"/>
        <v>0.85050054256127905</v>
      </c>
      <c r="T226" s="15">
        <v>3854544</v>
      </c>
      <c r="U226" s="21">
        <v>240</v>
      </c>
      <c r="V226" s="15">
        <v>12</v>
      </c>
      <c r="W226" s="20">
        <f t="shared" si="16"/>
        <v>0.05</v>
      </c>
      <c r="X226" s="15">
        <v>7786783</v>
      </c>
      <c r="Y226" s="15">
        <v>867566</v>
      </c>
      <c r="Z226" s="19">
        <v>34272077</v>
      </c>
      <c r="AA226" s="15">
        <v>30915928</v>
      </c>
      <c r="AB226" s="20">
        <f>AA226/Z226</f>
        <v>0.90207337010826627</v>
      </c>
      <c r="AC226" s="19">
        <v>4461938</v>
      </c>
      <c r="AD226" s="15">
        <v>3913069</v>
      </c>
      <c r="AE226" s="20">
        <f t="shared" si="18"/>
        <v>0.87698865380917435</v>
      </c>
      <c r="AF226" s="2">
        <v>230</v>
      </c>
      <c r="AG226" s="15">
        <v>6577950</v>
      </c>
      <c r="AH226" s="15">
        <v>77159</v>
      </c>
      <c r="AI226" s="18">
        <v>591144</v>
      </c>
      <c r="AJ226" s="8">
        <f t="shared" si="13"/>
        <v>153994255</v>
      </c>
    </row>
    <row r="227" spans="1:36" x14ac:dyDescent="0.15">
      <c r="A227" s="14">
        <v>43890</v>
      </c>
      <c r="B227" s="15">
        <v>66176193</v>
      </c>
      <c r="C227" s="15">
        <v>55441</v>
      </c>
      <c r="D227" s="19">
        <v>343835</v>
      </c>
      <c r="E227" s="15">
        <v>200834</v>
      </c>
      <c r="F227" s="20">
        <f t="shared" si="19"/>
        <v>0.5840999316532639</v>
      </c>
      <c r="G227" s="15">
        <v>31126</v>
      </c>
      <c r="H227" s="15">
        <v>638597</v>
      </c>
      <c r="I227" s="19">
        <v>4011157</v>
      </c>
      <c r="J227" s="15">
        <v>3090141</v>
      </c>
      <c r="K227" s="20">
        <f t="shared" si="14"/>
        <v>0.77038644959546587</v>
      </c>
      <c r="L227" s="19">
        <v>2182851</v>
      </c>
      <c r="M227" s="15">
        <v>1929016</v>
      </c>
      <c r="N227" s="20">
        <f t="shared" si="15"/>
        <v>0.88371400521611421</v>
      </c>
      <c r="O227" s="15">
        <v>9201220</v>
      </c>
      <c r="P227" s="15">
        <v>459490</v>
      </c>
      <c r="Q227" s="19">
        <v>4990717</v>
      </c>
      <c r="R227" s="15">
        <v>4355443</v>
      </c>
      <c r="S227" s="20">
        <f t="shared" si="12"/>
        <v>0.87270887129043784</v>
      </c>
      <c r="T227" s="15">
        <v>3038208</v>
      </c>
      <c r="U227" s="21">
        <v>282</v>
      </c>
      <c r="V227" s="15">
        <v>98</v>
      </c>
      <c r="W227" s="20">
        <f t="shared" si="16"/>
        <v>0.3475177304964539</v>
      </c>
      <c r="X227" s="15">
        <v>7423787</v>
      </c>
      <c r="Y227" s="15">
        <v>746468</v>
      </c>
      <c r="Z227" s="19">
        <v>40385280</v>
      </c>
      <c r="AA227" s="15">
        <v>28236433</v>
      </c>
      <c r="AB227" s="20">
        <f>AA227/Z227</f>
        <v>0.69917635831669356</v>
      </c>
      <c r="AC227" s="19">
        <v>4833681</v>
      </c>
      <c r="AD227" s="15">
        <v>3489045</v>
      </c>
      <c r="AE227" s="20">
        <f t="shared" si="18"/>
        <v>0.72181945809001458</v>
      </c>
      <c r="AF227" s="2">
        <v>353</v>
      </c>
      <c r="AG227" s="15">
        <v>6681163</v>
      </c>
      <c r="AH227" s="15">
        <v>75692</v>
      </c>
      <c r="AI227" s="18">
        <v>441696</v>
      </c>
      <c r="AJ227" s="8">
        <f t="shared" si="13"/>
        <v>136270444</v>
      </c>
    </row>
    <row r="228" spans="1:36" x14ac:dyDescent="0.15">
      <c r="A228" s="24">
        <v>43921</v>
      </c>
      <c r="B228" s="25">
        <v>81651737.864419296</v>
      </c>
      <c r="C228" s="25">
        <v>77952.924433293956</v>
      </c>
      <c r="D228" s="21">
        <v>343101</v>
      </c>
      <c r="E228" s="25">
        <v>229606.51765617894</v>
      </c>
      <c r="F228" s="26">
        <f t="shared" si="19"/>
        <v>0.66920970109728317</v>
      </c>
      <c r="G228" s="25">
        <v>32061.568430320036</v>
      </c>
      <c r="H228" s="25">
        <v>594776.94577070337</v>
      </c>
      <c r="I228" s="21">
        <v>4658701</v>
      </c>
      <c r="J228" s="25">
        <v>3397909.031914487</v>
      </c>
      <c r="K228" s="26">
        <f t="shared" si="14"/>
        <v>0.72936834364654157</v>
      </c>
      <c r="L228" s="21">
        <v>3532847</v>
      </c>
      <c r="M228" s="25">
        <v>2276693.9669986591</v>
      </c>
      <c r="N228" s="26">
        <f t="shared" si="15"/>
        <v>0.64443605030126105</v>
      </c>
      <c r="O228" s="25">
        <v>10521424.651451921</v>
      </c>
      <c r="P228" s="25">
        <v>520339.64920307137</v>
      </c>
      <c r="Q228" s="21">
        <v>5940404</v>
      </c>
      <c r="R228" s="25">
        <v>5201079.7691533286</v>
      </c>
      <c r="S228" s="26">
        <f t="shared" si="12"/>
        <v>0.87554310601658214</v>
      </c>
      <c r="T228" s="25">
        <v>2232854.8205699585</v>
      </c>
      <c r="U228" s="21">
        <v>445</v>
      </c>
      <c r="V228" s="25">
        <v>65.66856032511609</v>
      </c>
      <c r="W228" s="26">
        <f t="shared" si="16"/>
        <v>0.14756979848340696</v>
      </c>
      <c r="X228" s="25">
        <v>8120421.8962850086</v>
      </c>
      <c r="Y228" s="25">
        <v>887337.49160347471</v>
      </c>
      <c r="Z228" s="21">
        <v>59557835</v>
      </c>
      <c r="AA228" s="25">
        <v>31458928.771631885</v>
      </c>
      <c r="AB228" s="26">
        <f t="shared" ref="AB228:AB269" si="20">AA228/Z228</f>
        <v>0.52820806484372518</v>
      </c>
      <c r="AC228" s="21">
        <v>6530035</v>
      </c>
      <c r="AD228" s="25">
        <v>4374901.3051561126</v>
      </c>
      <c r="AE228" s="26">
        <f t="shared" si="18"/>
        <v>0.66996598106382477</v>
      </c>
      <c r="AF228" s="25">
        <v>184.82809954687519</v>
      </c>
      <c r="AG228" s="25">
        <v>6992677.0024421606</v>
      </c>
      <c r="AH228" s="25">
        <v>68181.846853346025</v>
      </c>
      <c r="AI228" s="25">
        <v>609810.8722748548</v>
      </c>
      <c r="AJ228" s="27">
        <f t="shared" si="13"/>
        <v>159248947.39290792</v>
      </c>
    </row>
    <row r="229" spans="1:36" x14ac:dyDescent="0.15">
      <c r="A229" s="24">
        <v>43951</v>
      </c>
      <c r="B229" s="25">
        <v>90051667.034854144</v>
      </c>
      <c r="C229" s="25">
        <v>82507.51922393369</v>
      </c>
      <c r="D229" s="21">
        <v>287372</v>
      </c>
      <c r="E229" s="25">
        <v>297902.53943405632</v>
      </c>
      <c r="F229" s="26">
        <f t="shared" si="19"/>
        <v>1.0366442779187128</v>
      </c>
      <c r="G229" s="25">
        <v>33900.511598947691</v>
      </c>
      <c r="H229" s="25">
        <v>701550.38992515497</v>
      </c>
      <c r="I229" s="21">
        <v>4322989</v>
      </c>
      <c r="J229" s="25">
        <v>3315163.6165945767</v>
      </c>
      <c r="K229" s="26">
        <f t="shared" si="14"/>
        <v>0.76686839050355593</v>
      </c>
      <c r="L229" s="21">
        <v>2675888</v>
      </c>
      <c r="M229" s="25">
        <v>2383154.7379856934</v>
      </c>
      <c r="N229" s="26">
        <f t="shared" si="15"/>
        <v>0.89060332046247581</v>
      </c>
      <c r="O229" s="25">
        <v>11477680.088627337</v>
      </c>
      <c r="P229" s="25">
        <v>556463.3605637853</v>
      </c>
      <c r="Q229" s="21">
        <v>6390794</v>
      </c>
      <c r="R229" s="25">
        <v>5206300.4331562491</v>
      </c>
      <c r="S229" s="26">
        <f t="shared" si="12"/>
        <v>0.81465627481596947</v>
      </c>
      <c r="T229" s="25">
        <v>2646207.7156890891</v>
      </c>
      <c r="U229" s="21">
        <v>348</v>
      </c>
      <c r="V229" s="25">
        <v>62.886964681166653</v>
      </c>
      <c r="W229" s="26">
        <f t="shared" si="16"/>
        <v>0.18070966862404211</v>
      </c>
      <c r="X229" s="25">
        <v>8372805.0976357069</v>
      </c>
      <c r="Y229" s="25">
        <v>894367.78539786022</v>
      </c>
      <c r="Z229" s="21">
        <v>35803195</v>
      </c>
      <c r="AA229" s="25">
        <v>34468024.878590018</v>
      </c>
      <c r="AB229" s="26">
        <f t="shared" si="20"/>
        <v>0.96270807336021313</v>
      </c>
      <c r="AC229" s="21">
        <v>5781047</v>
      </c>
      <c r="AD229" s="25">
        <v>4366517.155079064</v>
      </c>
      <c r="AE229" s="26">
        <f t="shared" si="18"/>
        <v>0.7553159756492317</v>
      </c>
      <c r="AF229" s="25">
        <v>186.58128798983461</v>
      </c>
      <c r="AG229" s="25">
        <v>7191976.2855067812</v>
      </c>
      <c r="AH229" s="25">
        <v>70388.971860920981</v>
      </c>
      <c r="AI229" s="25">
        <v>640041.15305839234</v>
      </c>
      <c r="AJ229" s="27">
        <f t="shared" si="13"/>
        <v>172756868.74303436</v>
      </c>
    </row>
    <row r="230" spans="1:36" x14ac:dyDescent="0.15">
      <c r="A230" s="24">
        <v>43982</v>
      </c>
      <c r="B230" s="25">
        <v>99247227.71456033</v>
      </c>
      <c r="C230" s="25">
        <v>80177.962362099031</v>
      </c>
      <c r="D230" s="21">
        <v>201824</v>
      </c>
      <c r="E230" s="25">
        <v>258406.69873896125</v>
      </c>
      <c r="F230" s="26">
        <f t="shared" si="19"/>
        <v>1.2803566411277214</v>
      </c>
      <c r="G230" s="25">
        <v>38060.864963792774</v>
      </c>
      <c r="H230" s="25">
        <v>663091.14369781571</v>
      </c>
      <c r="I230" s="21">
        <v>3887684</v>
      </c>
      <c r="J230" s="25">
        <v>3467184.9156351327</v>
      </c>
      <c r="K230" s="26">
        <f t="shared" si="14"/>
        <v>0.89183815238973452</v>
      </c>
      <c r="L230" s="21">
        <v>2324601</v>
      </c>
      <c r="M230" s="25">
        <v>2350501.6895639314</v>
      </c>
      <c r="N230" s="26">
        <f t="shared" si="15"/>
        <v>1.0111419936427506</v>
      </c>
      <c r="O230" s="25">
        <v>11994780.640645837</v>
      </c>
      <c r="P230" s="25">
        <v>581576.59706539917</v>
      </c>
      <c r="Q230" s="21">
        <v>4190498</v>
      </c>
      <c r="R230" s="25">
        <v>5735774.3722861055</v>
      </c>
      <c r="S230" s="26">
        <f t="shared" si="12"/>
        <v>1.3687572150818603</v>
      </c>
      <c r="T230" s="25">
        <v>2891132.6102370452</v>
      </c>
      <c r="U230" s="21">
        <v>319</v>
      </c>
      <c r="V230" s="25">
        <v>59.971184232649399</v>
      </c>
      <c r="W230" s="26">
        <f t="shared" si="16"/>
        <v>0.18799744273557806</v>
      </c>
      <c r="X230" s="25">
        <v>8700692.2533972524</v>
      </c>
      <c r="Y230" s="25">
        <v>901850.63972507196</v>
      </c>
      <c r="Z230" s="21">
        <v>48464542</v>
      </c>
      <c r="AA230" s="25">
        <v>37345560.754139811</v>
      </c>
      <c r="AB230" s="26">
        <f t="shared" si="20"/>
        <v>0.77057492370689917</v>
      </c>
      <c r="AC230" s="21">
        <v>5499245</v>
      </c>
      <c r="AD230" s="25">
        <v>4357600.4889163012</v>
      </c>
      <c r="AE230" s="26">
        <f t="shared" si="18"/>
        <v>0.79239977286269314</v>
      </c>
      <c r="AF230" s="25">
        <v>188.44733429038752</v>
      </c>
      <c r="AG230" s="25">
        <v>7875839.1202802146</v>
      </c>
      <c r="AH230" s="25">
        <v>67551.606006233385</v>
      </c>
      <c r="AI230" s="25">
        <v>629231.22538104304</v>
      </c>
      <c r="AJ230" s="27">
        <f t="shared" si="13"/>
        <v>187186489.7161209</v>
      </c>
    </row>
    <row r="231" spans="1:36" x14ac:dyDescent="0.15">
      <c r="A231" s="24">
        <v>44012</v>
      </c>
      <c r="B231" s="25">
        <v>91529520.064627707</v>
      </c>
      <c r="C231" s="25">
        <v>81337.600914218579</v>
      </c>
      <c r="D231" s="21">
        <v>274448</v>
      </c>
      <c r="E231" s="25">
        <v>207379.90977897725</v>
      </c>
      <c r="F231" s="26">
        <f t="shared" si="19"/>
        <v>0.75562550930951311</v>
      </c>
      <c r="G231" s="25">
        <v>31792.811942156532</v>
      </c>
      <c r="H231" s="25">
        <v>693772.30346695625</v>
      </c>
      <c r="I231" s="21">
        <v>4224162</v>
      </c>
      <c r="J231" s="25">
        <v>2929446.5994672426</v>
      </c>
      <c r="K231" s="26">
        <f t="shared" si="14"/>
        <v>0.69349769243396509</v>
      </c>
      <c r="L231" s="21">
        <v>2400159</v>
      </c>
      <c r="M231" s="25">
        <v>2248115.0406392538</v>
      </c>
      <c r="N231" s="26">
        <f t="shared" si="15"/>
        <v>0.93665254703511469</v>
      </c>
      <c r="O231" s="25">
        <v>11079051.90623326</v>
      </c>
      <c r="P231" s="25">
        <v>509098.34480857564</v>
      </c>
      <c r="Q231" s="21">
        <v>5527549</v>
      </c>
      <c r="R231" s="25">
        <v>5125275.559800664</v>
      </c>
      <c r="S231" s="26">
        <f t="shared" si="12"/>
        <v>0.92722390336126626</v>
      </c>
      <c r="T231" s="25">
        <v>2559176.6300847139</v>
      </c>
      <c r="U231" s="21">
        <v>1122</v>
      </c>
      <c r="V231" s="25">
        <v>57.273909836735619</v>
      </c>
      <c r="W231" s="26">
        <f t="shared" si="16"/>
        <v>5.1046265451636028E-2</v>
      </c>
      <c r="X231" s="25">
        <v>7736910.1770412894</v>
      </c>
      <c r="Y231" s="25">
        <v>908880.93351945723</v>
      </c>
      <c r="Z231" s="21">
        <v>54756408</v>
      </c>
      <c r="AA231" s="25">
        <v>38331810.828686647</v>
      </c>
      <c r="AB231" s="26">
        <f t="shared" si="20"/>
        <v>0.70004246496020428</v>
      </c>
      <c r="AC231" s="21">
        <v>6799270</v>
      </c>
      <c r="AD231" s="25">
        <v>4349229.8606562251</v>
      </c>
      <c r="AE231" s="26">
        <f t="shared" si="18"/>
        <v>0.6396612960885838</v>
      </c>
      <c r="AF231" s="25">
        <v>190.20052273334699</v>
      </c>
      <c r="AG231" s="25">
        <v>6971832.961306463</v>
      </c>
      <c r="AH231" s="25">
        <v>68552.957623795955</v>
      </c>
      <c r="AI231" s="25">
        <v>617063.42228358588</v>
      </c>
      <c r="AJ231" s="27">
        <f t="shared" si="13"/>
        <v>175978495.38731378</v>
      </c>
    </row>
    <row r="232" spans="1:36" x14ac:dyDescent="0.15">
      <c r="A232" s="24">
        <v>44043</v>
      </c>
      <c r="B232" s="25">
        <v>103705430.59945919</v>
      </c>
      <c r="C232" s="25">
        <v>84600.839257935004</v>
      </c>
      <c r="D232" s="21">
        <v>294808</v>
      </c>
      <c r="E232" s="25">
        <v>263547.46905534499</v>
      </c>
      <c r="F232" s="26">
        <f t="shared" si="19"/>
        <v>0.89396308463591556</v>
      </c>
      <c r="G232" s="25">
        <v>32283.817101027285</v>
      </c>
      <c r="H232" s="25">
        <v>676691.53644786438</v>
      </c>
      <c r="I232" s="21">
        <v>4206559</v>
      </c>
      <c r="J232" s="25">
        <v>3063242.2713366472</v>
      </c>
      <c r="K232" s="26">
        <f t="shared" si="14"/>
        <v>0.72820618261544579</v>
      </c>
      <c r="L232" s="21">
        <v>2270518</v>
      </c>
      <c r="M232" s="25">
        <v>2250388.3632161585</v>
      </c>
      <c r="N232" s="26">
        <f t="shared" si="15"/>
        <v>0.99113434168597581</v>
      </c>
      <c r="O232" s="25">
        <v>12759356.359776612</v>
      </c>
      <c r="P232" s="25">
        <v>562038.16838656191</v>
      </c>
      <c r="Q232" s="21">
        <v>5319896</v>
      </c>
      <c r="R232" s="25">
        <v>5325953.0783904763</v>
      </c>
      <c r="S232" s="26">
        <f t="shared" si="12"/>
        <v>1.0011385708274139</v>
      </c>
      <c r="T232" s="25">
        <v>3003546.7089540847</v>
      </c>
      <c r="U232" s="21">
        <v>561</v>
      </c>
      <c r="V232" s="25">
        <v>54.447878641121953</v>
      </c>
      <c r="W232" s="26">
        <f t="shared" si="16"/>
        <v>9.7055042141037343E-2</v>
      </c>
      <c r="X232" s="25">
        <v>7935194.9515141798</v>
      </c>
      <c r="Y232" s="25">
        <v>916363.78784666921</v>
      </c>
      <c r="Z232" s="21">
        <v>75041783</v>
      </c>
      <c r="AA232" s="25">
        <v>45081770.709850185</v>
      </c>
      <c r="AB232" s="26">
        <f t="shared" si="20"/>
        <v>0.6007555911864485</v>
      </c>
      <c r="AC232" s="21">
        <v>7867822</v>
      </c>
      <c r="AD232" s="25">
        <v>4340327.586749264</v>
      </c>
      <c r="AE232" s="26">
        <f t="shared" si="18"/>
        <v>0.55165553907412546</v>
      </c>
      <c r="AF232" s="25">
        <v>192.06656903389984</v>
      </c>
      <c r="AG232" s="25">
        <v>6548343.9848048799</v>
      </c>
      <c r="AH232" s="25">
        <v>67059.470774466376</v>
      </c>
      <c r="AI232" s="25">
        <v>577452.08491960133</v>
      </c>
      <c r="AJ232" s="27">
        <f t="shared" si="13"/>
        <v>197193838.3022888</v>
      </c>
    </row>
    <row r="233" spans="1:36" x14ac:dyDescent="0.15">
      <c r="A233" s="24">
        <v>44074</v>
      </c>
      <c r="B233" s="25">
        <v>101591927.72207931</v>
      </c>
      <c r="C233" s="25">
        <v>79132.153808519739</v>
      </c>
      <c r="D233" s="21">
        <v>294542</v>
      </c>
      <c r="E233" s="25">
        <v>253387.86533648131</v>
      </c>
      <c r="F233" s="26">
        <f t="shared" si="19"/>
        <v>0.86027753371838755</v>
      </c>
      <c r="G233" s="25">
        <v>30579.425963755668</v>
      </c>
      <c r="H233" s="25">
        <v>613567.68069150567</v>
      </c>
      <c r="I233" s="21">
        <v>3964024</v>
      </c>
      <c r="J233" s="25">
        <v>2750940.5650519119</v>
      </c>
      <c r="K233" s="26">
        <f t="shared" si="14"/>
        <v>0.6939767683172231</v>
      </c>
      <c r="L233" s="21">
        <v>2132763</v>
      </c>
      <c r="M233" s="25">
        <v>2012287.2015963036</v>
      </c>
      <c r="N233" s="26">
        <f t="shared" si="15"/>
        <v>0.94351186774916085</v>
      </c>
      <c r="O233" s="25">
        <v>12197403.35326503</v>
      </c>
      <c r="P233" s="25">
        <v>541145.87997260666</v>
      </c>
      <c r="Q233" s="21">
        <v>5185314</v>
      </c>
      <c r="R233" s="25">
        <v>5078485.7872131774</v>
      </c>
      <c r="S233" s="26">
        <f t="shared" si="12"/>
        <v>0.97939792791973201</v>
      </c>
      <c r="T233" s="25">
        <v>2848889.5144651099</v>
      </c>
      <c r="U233" s="21">
        <v>1332</v>
      </c>
      <c r="V233" s="25">
        <v>51.7515022832103</v>
      </c>
      <c r="W233" s="26">
        <f t="shared" si="16"/>
        <v>3.8852479191599322E-2</v>
      </c>
      <c r="X233" s="25">
        <v>7383972.6241265684</v>
      </c>
      <c r="Y233" s="25">
        <v>923620.36190746643</v>
      </c>
      <c r="Z233" s="21">
        <v>60304483</v>
      </c>
      <c r="AA233" s="25">
        <v>43671733.057101436</v>
      </c>
      <c r="AB233" s="26">
        <f t="shared" si="20"/>
        <v>0.72418717290224399</v>
      </c>
      <c r="AC233" s="21">
        <v>5748788</v>
      </c>
      <c r="AD233" s="25">
        <v>4331701.6034430359</v>
      </c>
      <c r="AE233" s="26">
        <f t="shared" si="18"/>
        <v>0.75349823361777057</v>
      </c>
      <c r="AF233" s="25">
        <v>193.87618640565603</v>
      </c>
      <c r="AG233" s="25">
        <v>5468534.6456594942</v>
      </c>
      <c r="AH233" s="25">
        <v>67015.146881237233</v>
      </c>
      <c r="AI233" s="25">
        <v>546333.24208252283</v>
      </c>
      <c r="AJ233" s="27">
        <f t="shared" si="13"/>
        <v>190390903.45833415</v>
      </c>
    </row>
    <row r="234" spans="1:36" x14ac:dyDescent="0.15">
      <c r="A234" s="14">
        <v>44104</v>
      </c>
      <c r="B234" s="15">
        <v>102922376</v>
      </c>
      <c r="C234" s="15">
        <v>81201</v>
      </c>
      <c r="D234" s="15">
        <v>245166</v>
      </c>
      <c r="E234" s="15">
        <v>271550</v>
      </c>
      <c r="F234" s="20">
        <f t="shared" si="19"/>
        <v>1.107616879991516</v>
      </c>
      <c r="G234" s="15">
        <v>31373</v>
      </c>
      <c r="H234" s="15">
        <v>673559</v>
      </c>
      <c r="I234" s="15">
        <v>4235377</v>
      </c>
      <c r="J234" s="15">
        <v>3140887</v>
      </c>
      <c r="K234" s="20">
        <f t="shared" si="14"/>
        <v>0.74158380706133131</v>
      </c>
      <c r="L234" s="15">
        <v>2158483</v>
      </c>
      <c r="M234" s="15">
        <v>2151359</v>
      </c>
      <c r="N234" s="20">
        <f t="shared" si="15"/>
        <v>0.99669953388560395</v>
      </c>
      <c r="O234" s="15">
        <v>12416119</v>
      </c>
      <c r="P234" s="15">
        <v>570892</v>
      </c>
      <c r="Q234" s="15">
        <v>5251368</v>
      </c>
      <c r="R234" s="15">
        <v>5173803</v>
      </c>
      <c r="S234" s="20">
        <f t="shared" si="12"/>
        <v>0.98522956303957365</v>
      </c>
      <c r="T234" s="15">
        <v>3208848</v>
      </c>
      <c r="U234" s="15">
        <v>3181</v>
      </c>
      <c r="V234" s="15">
        <v>48</v>
      </c>
      <c r="W234" s="20">
        <f t="shared" si="16"/>
        <v>1.5089594467148696E-2</v>
      </c>
      <c r="X234" s="15">
        <v>8226028</v>
      </c>
      <c r="Y234" s="15">
        <v>922676</v>
      </c>
      <c r="Z234" s="15">
        <v>53929819</v>
      </c>
      <c r="AA234" s="15">
        <v>46327436</v>
      </c>
      <c r="AB234" s="20">
        <f t="shared" si="20"/>
        <v>0.85903192072645373</v>
      </c>
      <c r="AC234" s="15">
        <v>5564209</v>
      </c>
      <c r="AD234" s="15">
        <v>4554626</v>
      </c>
      <c r="AE234" s="20">
        <f t="shared" si="18"/>
        <v>0.81855767818929881</v>
      </c>
      <c r="AF234" s="15">
        <v>191</v>
      </c>
      <c r="AG234" s="15">
        <v>7051703</v>
      </c>
      <c r="AH234" s="15">
        <v>71176</v>
      </c>
      <c r="AI234" s="15">
        <v>687312</v>
      </c>
      <c r="AJ234" s="8">
        <f t="shared" si="13"/>
        <v>198483163</v>
      </c>
    </row>
    <row r="235" spans="1:36" x14ac:dyDescent="0.15">
      <c r="A235" s="14">
        <v>44135</v>
      </c>
      <c r="B235" s="15">
        <v>89181906</v>
      </c>
      <c r="C235" s="15">
        <v>78870</v>
      </c>
      <c r="D235" s="15">
        <v>295919</v>
      </c>
      <c r="E235" s="15">
        <v>235350</v>
      </c>
      <c r="F235" s="20">
        <f t="shared" si="19"/>
        <v>0.79531898931802281</v>
      </c>
      <c r="G235" s="15">
        <v>31747</v>
      </c>
      <c r="H235" s="15">
        <v>664350</v>
      </c>
      <c r="I235" s="15">
        <v>4944119</v>
      </c>
      <c r="J235" s="15">
        <v>2953460</v>
      </c>
      <c r="K235" s="20">
        <f t="shared" si="14"/>
        <v>0.59736830768029658</v>
      </c>
      <c r="L235" s="15">
        <v>2382745</v>
      </c>
      <c r="M235" s="15">
        <v>1978283</v>
      </c>
      <c r="N235" s="20">
        <f t="shared" si="15"/>
        <v>0.83025376194263334</v>
      </c>
      <c r="O235" s="15">
        <v>10898352</v>
      </c>
      <c r="P235" s="15">
        <v>525473</v>
      </c>
      <c r="Q235" s="15">
        <v>5959968</v>
      </c>
      <c r="R235" s="15">
        <v>4792772</v>
      </c>
      <c r="S235" s="20">
        <f t="shared" si="12"/>
        <v>0.80416069348023345</v>
      </c>
      <c r="T235" s="15">
        <v>3013272</v>
      </c>
      <c r="U235" s="15">
        <v>2957</v>
      </c>
      <c r="V235" s="15">
        <v>69</v>
      </c>
      <c r="W235" s="20">
        <f t="shared" si="16"/>
        <v>2.3334460601961447E-2</v>
      </c>
      <c r="X235" s="15">
        <v>7639797</v>
      </c>
      <c r="Y235" s="15">
        <v>850063</v>
      </c>
      <c r="Z235" s="15">
        <v>38179801</v>
      </c>
      <c r="AA235" s="15">
        <v>39836841</v>
      </c>
      <c r="AB235" s="20">
        <f t="shared" si="20"/>
        <v>1.0434009595806955</v>
      </c>
      <c r="AC235" s="15">
        <v>5148471</v>
      </c>
      <c r="AD235" s="15">
        <v>4098827</v>
      </c>
      <c r="AE235" s="20">
        <f t="shared" si="18"/>
        <v>0.79612510199630138</v>
      </c>
      <c r="AF235" s="15">
        <v>318</v>
      </c>
      <c r="AG235" s="15">
        <v>6921674</v>
      </c>
      <c r="AH235" s="15">
        <v>74274</v>
      </c>
      <c r="AI235" s="15">
        <v>591744</v>
      </c>
      <c r="AJ235" s="8">
        <f t="shared" si="13"/>
        <v>174367442</v>
      </c>
    </row>
    <row r="236" spans="1:36" x14ac:dyDescent="0.15">
      <c r="A236" s="14">
        <v>44165</v>
      </c>
      <c r="B236" s="15">
        <v>74516847</v>
      </c>
      <c r="C236" s="15">
        <v>71291</v>
      </c>
      <c r="D236" s="15">
        <v>307722</v>
      </c>
      <c r="E236" s="15">
        <v>176757</v>
      </c>
      <c r="F236" s="20">
        <f t="shared" si="19"/>
        <v>0.57440481993487624</v>
      </c>
      <c r="G236" s="15">
        <v>29386</v>
      </c>
      <c r="H236" s="15">
        <v>608614</v>
      </c>
      <c r="I236" s="15">
        <v>4421933</v>
      </c>
      <c r="J236" s="15">
        <v>2755083</v>
      </c>
      <c r="K236" s="20">
        <f t="shared" si="14"/>
        <v>0.62304946728048571</v>
      </c>
      <c r="L236" s="15">
        <v>2544481</v>
      </c>
      <c r="M236" s="15">
        <v>1824554</v>
      </c>
      <c r="N236" s="20">
        <f t="shared" si="15"/>
        <v>0.71706332254003857</v>
      </c>
      <c r="O236" s="15">
        <v>9487321</v>
      </c>
      <c r="P236" s="15">
        <v>451918</v>
      </c>
      <c r="Q236" s="15">
        <v>5611536</v>
      </c>
      <c r="R236" s="15">
        <v>4343439</v>
      </c>
      <c r="S236" s="20">
        <f t="shared" si="12"/>
        <v>0.77401962671183078</v>
      </c>
      <c r="T236" s="15">
        <v>2495064</v>
      </c>
      <c r="U236" s="15">
        <v>1745</v>
      </c>
      <c r="V236" s="15">
        <v>43</v>
      </c>
      <c r="W236" s="20">
        <f t="shared" si="16"/>
        <v>2.4641833810888251E-2</v>
      </c>
      <c r="X236" s="15">
        <v>6933152</v>
      </c>
      <c r="Y236" s="15">
        <v>772075</v>
      </c>
      <c r="Z236" s="15">
        <v>38890101</v>
      </c>
      <c r="AA236" s="15">
        <v>32649285</v>
      </c>
      <c r="AB236" s="20">
        <f t="shared" si="20"/>
        <v>0.83952687600374198</v>
      </c>
      <c r="AC236" s="15">
        <v>5714338</v>
      </c>
      <c r="AD236" s="15">
        <v>3658617</v>
      </c>
      <c r="AE236" s="20">
        <f t="shared" si="18"/>
        <v>0.64025211669313231</v>
      </c>
      <c r="AF236" s="15">
        <v>128</v>
      </c>
      <c r="AG236" s="15">
        <v>6357491</v>
      </c>
      <c r="AH236" s="15">
        <v>62960</v>
      </c>
      <c r="AI236" s="15">
        <v>501084</v>
      </c>
      <c r="AJ236" s="8">
        <f t="shared" si="13"/>
        <v>147695109</v>
      </c>
    </row>
    <row r="237" spans="1:36" x14ac:dyDescent="0.15">
      <c r="A237" s="14">
        <v>44196</v>
      </c>
      <c r="B237" s="15">
        <v>66305515</v>
      </c>
      <c r="C237" s="15">
        <v>66491</v>
      </c>
      <c r="D237" s="15">
        <v>219109</v>
      </c>
      <c r="E237" s="15">
        <v>166422</v>
      </c>
      <c r="F237" s="20">
        <f t="shared" si="19"/>
        <v>0.75953977244202653</v>
      </c>
      <c r="G237" s="15">
        <v>23166</v>
      </c>
      <c r="H237" s="15">
        <v>559787</v>
      </c>
      <c r="I237" s="15">
        <v>3931757</v>
      </c>
      <c r="J237" s="15">
        <v>2455199</v>
      </c>
      <c r="K237" s="20">
        <f t="shared" si="14"/>
        <v>0.62445339322852356</v>
      </c>
      <c r="L237" s="15">
        <v>2877810</v>
      </c>
      <c r="M237" s="15">
        <v>1704935</v>
      </c>
      <c r="N237" s="20">
        <f t="shared" si="15"/>
        <v>0.59244182207998441</v>
      </c>
      <c r="O237" s="15">
        <v>7988566</v>
      </c>
      <c r="P237" s="15">
        <v>399416</v>
      </c>
      <c r="Q237" s="15">
        <v>6141121</v>
      </c>
      <c r="R237" s="15">
        <v>3979743</v>
      </c>
      <c r="S237" s="20">
        <f t="shared" si="12"/>
        <v>0.6480482960684214</v>
      </c>
      <c r="T237" s="15">
        <v>2039904</v>
      </c>
      <c r="U237" s="15">
        <v>465</v>
      </c>
      <c r="V237" s="15">
        <v>127</v>
      </c>
      <c r="W237" s="20">
        <f t="shared" si="16"/>
        <v>0.27311827956989249</v>
      </c>
      <c r="X237" s="15">
        <v>6393905</v>
      </c>
      <c r="Y237" s="15">
        <v>683757</v>
      </c>
      <c r="Z237" s="15">
        <v>45136742</v>
      </c>
      <c r="AA237" s="15">
        <v>27885628</v>
      </c>
      <c r="AB237" s="20">
        <f t="shared" si="20"/>
        <v>0.61780329648072518</v>
      </c>
      <c r="AC237" s="15">
        <v>6942531</v>
      </c>
      <c r="AD237" s="15">
        <v>3312441</v>
      </c>
      <c r="AE237" s="20">
        <f t="shared" si="18"/>
        <v>0.47712296855426356</v>
      </c>
      <c r="AF237" s="15">
        <v>68</v>
      </c>
      <c r="AG237" s="15">
        <v>5638885</v>
      </c>
      <c r="AH237" s="15">
        <v>60705</v>
      </c>
      <c r="AI237" s="15">
        <v>404964</v>
      </c>
      <c r="AJ237" s="8">
        <f t="shared" si="13"/>
        <v>130069624</v>
      </c>
    </row>
    <row r="238" spans="1:36" x14ac:dyDescent="0.15">
      <c r="A238" s="14">
        <v>44227</v>
      </c>
      <c r="B238" s="19">
        <v>84715626</v>
      </c>
      <c r="C238" s="19">
        <v>87543</v>
      </c>
      <c r="D238" s="15">
        <v>253219</v>
      </c>
      <c r="E238" s="19">
        <v>198842</v>
      </c>
      <c r="F238" s="20">
        <f t="shared" si="19"/>
        <v>0.78525703047559625</v>
      </c>
      <c r="G238" s="19">
        <v>32615</v>
      </c>
      <c r="H238" s="19">
        <v>664032</v>
      </c>
      <c r="I238" s="15">
        <v>4324101</v>
      </c>
      <c r="J238" s="19">
        <v>3176213</v>
      </c>
      <c r="K238" s="20">
        <f t="shared" si="14"/>
        <v>0.73453719050503219</v>
      </c>
      <c r="L238" s="15">
        <v>2553241</v>
      </c>
      <c r="M238" s="19">
        <v>2278107</v>
      </c>
      <c r="N238" s="20">
        <f t="shared" si="15"/>
        <v>0.89224127295464861</v>
      </c>
      <c r="O238" s="19">
        <v>10635078</v>
      </c>
      <c r="P238" s="19">
        <v>519821</v>
      </c>
      <c r="Q238" s="15">
        <v>5695979</v>
      </c>
      <c r="R238" s="19">
        <v>5041161</v>
      </c>
      <c r="S238" s="20">
        <f t="shared" si="12"/>
        <v>0.88503855087948879</v>
      </c>
      <c r="T238" s="19">
        <v>1352652</v>
      </c>
      <c r="U238" s="6">
        <v>1113</v>
      </c>
      <c r="V238" s="19">
        <v>48</v>
      </c>
      <c r="W238" s="20">
        <f t="shared" si="16"/>
        <v>4.3126684636118601E-2</v>
      </c>
      <c r="X238" s="19">
        <v>7767800</v>
      </c>
      <c r="Y238" s="19">
        <v>916198</v>
      </c>
      <c r="Z238" s="15">
        <v>39685976</v>
      </c>
      <c r="AA238" s="19">
        <v>33019050</v>
      </c>
      <c r="AB238" s="20">
        <f t="shared" si="20"/>
        <v>0.83200801209979058</v>
      </c>
      <c r="AC238" s="15">
        <v>5360255</v>
      </c>
      <c r="AD238" s="19">
        <v>4353608</v>
      </c>
      <c r="AE238" s="20">
        <f t="shared" si="18"/>
        <v>0.81220165831662861</v>
      </c>
      <c r="AF238" s="19">
        <v>53</v>
      </c>
      <c r="AG238" s="19">
        <v>6651260</v>
      </c>
      <c r="AH238" s="19">
        <v>68084</v>
      </c>
      <c r="AI238" s="21">
        <v>436116</v>
      </c>
      <c r="AJ238" s="8">
        <f t="shared" si="13"/>
        <v>161913907</v>
      </c>
    </row>
    <row r="239" spans="1:36" x14ac:dyDescent="0.15">
      <c r="A239" s="14">
        <v>44255</v>
      </c>
      <c r="B239" s="19">
        <v>63054154</v>
      </c>
      <c r="C239" s="19">
        <v>63084</v>
      </c>
      <c r="D239" s="15">
        <v>194089</v>
      </c>
      <c r="E239" s="19">
        <v>151014</v>
      </c>
      <c r="F239" s="20">
        <f t="shared" si="19"/>
        <v>0.77806573273086055</v>
      </c>
      <c r="G239" s="19">
        <v>20543</v>
      </c>
      <c r="H239" s="19">
        <v>488677</v>
      </c>
      <c r="I239" s="15">
        <v>3975641</v>
      </c>
      <c r="J239" s="19">
        <v>2441931</v>
      </c>
      <c r="K239" s="20">
        <f t="shared" si="14"/>
        <v>0.61422321582859218</v>
      </c>
      <c r="L239" s="15">
        <v>2134292</v>
      </c>
      <c r="M239" s="19">
        <v>1704658</v>
      </c>
      <c r="N239" s="20">
        <f t="shared" si="15"/>
        <v>0.79869952190234517</v>
      </c>
      <c r="O239" s="19">
        <v>7685606</v>
      </c>
      <c r="P239" s="19">
        <v>388460</v>
      </c>
      <c r="Q239" s="15">
        <v>5166179</v>
      </c>
      <c r="R239" s="19">
        <v>3899396</v>
      </c>
      <c r="S239" s="20">
        <f t="shared" si="12"/>
        <v>0.75479304917618995</v>
      </c>
      <c r="T239" s="19">
        <v>860280</v>
      </c>
      <c r="U239" s="6">
        <v>321</v>
      </c>
      <c r="V239" s="19">
        <v>99</v>
      </c>
      <c r="W239" s="20">
        <f t="shared" si="16"/>
        <v>0.30841121495327101</v>
      </c>
      <c r="X239" s="19">
        <v>6140385</v>
      </c>
      <c r="Y239" s="19">
        <v>704779</v>
      </c>
      <c r="Z239" s="15">
        <v>37341918</v>
      </c>
      <c r="AA239" s="19">
        <v>25456385</v>
      </c>
      <c r="AB239" s="20">
        <f t="shared" si="20"/>
        <v>0.68171069841672305</v>
      </c>
      <c r="AC239" s="15">
        <v>4615839</v>
      </c>
      <c r="AD239" s="19">
        <v>3329725</v>
      </c>
      <c r="AE239" s="20">
        <f t="shared" si="18"/>
        <v>0.72136939784944842</v>
      </c>
      <c r="AF239" s="19">
        <v>0</v>
      </c>
      <c r="AG239" s="19">
        <v>5490728</v>
      </c>
      <c r="AH239" s="19">
        <v>57217</v>
      </c>
      <c r="AI239" s="21">
        <v>253776</v>
      </c>
      <c r="AJ239" s="8">
        <f t="shared" si="13"/>
        <v>122190897</v>
      </c>
    </row>
    <row r="240" spans="1:36" x14ac:dyDescent="0.15">
      <c r="A240" s="14">
        <v>44286</v>
      </c>
      <c r="B240" s="19">
        <v>98391399</v>
      </c>
      <c r="C240" s="19">
        <v>122484</v>
      </c>
      <c r="D240" s="15">
        <v>286797</v>
      </c>
      <c r="E240" s="19">
        <v>234713</v>
      </c>
      <c r="F240" s="20">
        <f t="shared" si="19"/>
        <v>0.81839419519729983</v>
      </c>
      <c r="G240" s="19">
        <v>37669</v>
      </c>
      <c r="H240" s="19">
        <v>790694</v>
      </c>
      <c r="I240" s="15">
        <v>4395377</v>
      </c>
      <c r="J240" s="19">
        <v>3707147</v>
      </c>
      <c r="K240" s="20">
        <f t="shared" si="14"/>
        <v>0.84341957470314832</v>
      </c>
      <c r="L240" s="15">
        <v>2646822</v>
      </c>
      <c r="M240" s="19">
        <v>2636214</v>
      </c>
      <c r="N240" s="20">
        <f t="shared" si="15"/>
        <v>0.99599217476656909</v>
      </c>
      <c r="O240" s="19">
        <v>11864441</v>
      </c>
      <c r="P240" s="19">
        <v>597365</v>
      </c>
      <c r="Q240" s="15">
        <v>4982745</v>
      </c>
      <c r="R240" s="19">
        <v>6125731</v>
      </c>
      <c r="S240" s="20">
        <f t="shared" si="12"/>
        <v>1.229388820820652</v>
      </c>
      <c r="T240" s="19">
        <v>2673900</v>
      </c>
      <c r="U240" s="6">
        <v>1709</v>
      </c>
      <c r="V240" s="19">
        <v>60</v>
      </c>
      <c r="W240" s="20">
        <f t="shared" si="16"/>
        <v>3.5108250438853128E-2</v>
      </c>
      <c r="X240" s="19">
        <v>9602327</v>
      </c>
      <c r="Y240" s="19">
        <v>1078782</v>
      </c>
      <c r="Z240" s="15">
        <v>45153218</v>
      </c>
      <c r="AA240" s="19">
        <v>40236272</v>
      </c>
      <c r="AB240" s="20">
        <f t="shared" si="20"/>
        <v>0.89110530283799483</v>
      </c>
      <c r="AC240" s="15">
        <v>6025105</v>
      </c>
      <c r="AD240" s="19">
        <v>5079393</v>
      </c>
      <c r="AE240" s="20">
        <f t="shared" si="18"/>
        <v>0.84303808813290393</v>
      </c>
      <c r="AF240" s="19">
        <v>58</v>
      </c>
      <c r="AG240" s="19">
        <v>8810358</v>
      </c>
      <c r="AH240" s="19">
        <v>68917</v>
      </c>
      <c r="AI240" s="21">
        <v>622932</v>
      </c>
      <c r="AJ240" s="8">
        <f t="shared" si="13"/>
        <v>192680856</v>
      </c>
    </row>
    <row r="241" spans="1:36" x14ac:dyDescent="0.15">
      <c r="A241" s="14">
        <v>44316</v>
      </c>
      <c r="B241" s="19">
        <v>96263230</v>
      </c>
      <c r="C241" s="19">
        <v>100527</v>
      </c>
      <c r="D241" s="15">
        <v>221317</v>
      </c>
      <c r="E241" s="19">
        <v>247852</v>
      </c>
      <c r="F241" s="20">
        <f t="shared" si="19"/>
        <v>1.1198958959320793</v>
      </c>
      <c r="G241" s="19">
        <v>33149</v>
      </c>
      <c r="H241" s="19">
        <v>646511</v>
      </c>
      <c r="I241" s="15">
        <v>4718100</v>
      </c>
      <c r="J241" s="19">
        <v>3477879</v>
      </c>
      <c r="K241" s="20">
        <f t="shared" si="14"/>
        <v>0.73713549945952817</v>
      </c>
      <c r="L241" s="15">
        <v>2645326</v>
      </c>
      <c r="M241" s="19">
        <v>2554169</v>
      </c>
      <c r="N241" s="20">
        <f t="shared" si="15"/>
        <v>0.9655403530604546</v>
      </c>
      <c r="O241" s="19">
        <v>11494353</v>
      </c>
      <c r="P241" s="19">
        <v>545580</v>
      </c>
      <c r="Q241" s="15">
        <v>5339207</v>
      </c>
      <c r="R241" s="19">
        <v>5588714</v>
      </c>
      <c r="S241" s="20">
        <f t="shared" si="12"/>
        <v>1.0467310969587806</v>
      </c>
      <c r="T241" s="19">
        <v>2458164</v>
      </c>
      <c r="U241" s="6">
        <v>841</v>
      </c>
      <c r="V241" s="19">
        <v>59</v>
      </c>
      <c r="W241" s="20">
        <f t="shared" si="16"/>
        <v>7.0154577883472055E-2</v>
      </c>
      <c r="X241" s="19">
        <v>8919415</v>
      </c>
      <c r="Y241" s="19">
        <v>1025179</v>
      </c>
      <c r="Z241" s="15">
        <v>46211183</v>
      </c>
      <c r="AA241" s="19">
        <v>39809774</v>
      </c>
      <c r="AB241" s="20">
        <f t="shared" si="20"/>
        <v>0.86147489450767789</v>
      </c>
      <c r="AC241" s="15">
        <v>5482230</v>
      </c>
      <c r="AD241" s="19">
        <v>4788320</v>
      </c>
      <c r="AE241" s="20">
        <f t="shared" si="18"/>
        <v>0.87342559505894501</v>
      </c>
      <c r="AF241" s="19">
        <v>12</v>
      </c>
      <c r="AG241" s="19">
        <v>8191503</v>
      </c>
      <c r="AH241" s="19">
        <v>72900</v>
      </c>
      <c r="AI241" s="21">
        <v>520464</v>
      </c>
      <c r="AJ241" s="8">
        <f t="shared" si="13"/>
        <v>186737754</v>
      </c>
    </row>
    <row r="242" spans="1:36" x14ac:dyDescent="0.15">
      <c r="A242" s="14">
        <v>44347</v>
      </c>
      <c r="B242" s="19">
        <v>98807884</v>
      </c>
      <c r="C242" s="19">
        <v>93340</v>
      </c>
      <c r="D242" s="15">
        <v>265154</v>
      </c>
      <c r="E242" s="19">
        <v>236864</v>
      </c>
      <c r="F242" s="20">
        <f t="shared" si="19"/>
        <v>0.89330728557743799</v>
      </c>
      <c r="G242" s="19">
        <v>31632</v>
      </c>
      <c r="H242" s="19">
        <v>845251</v>
      </c>
      <c r="I242" s="15">
        <v>4441769</v>
      </c>
      <c r="J242" s="19">
        <v>3411001</v>
      </c>
      <c r="K242" s="20">
        <f t="shared" si="14"/>
        <v>0.76793750417907825</v>
      </c>
      <c r="L242" s="15">
        <v>2535862</v>
      </c>
      <c r="M242" s="19">
        <v>2548681</v>
      </c>
      <c r="N242" s="20">
        <f t="shared" si="15"/>
        <v>1.0050550858051424</v>
      </c>
      <c r="O242" s="19">
        <v>11073599</v>
      </c>
      <c r="P242" s="19">
        <v>499694</v>
      </c>
      <c r="Q242" s="15">
        <v>4861281</v>
      </c>
      <c r="R242" s="19">
        <v>5331865</v>
      </c>
      <c r="S242" s="20">
        <f t="shared" si="12"/>
        <v>1.0968024683205928</v>
      </c>
      <c r="T242" s="19">
        <v>1815288</v>
      </c>
      <c r="U242" s="6">
        <v>812</v>
      </c>
      <c r="V242" s="19">
        <v>38</v>
      </c>
      <c r="W242" s="20">
        <f t="shared" si="16"/>
        <v>4.6798029556650245E-2</v>
      </c>
      <c r="X242" s="19">
        <v>8898631</v>
      </c>
      <c r="Y242" s="19">
        <v>981191</v>
      </c>
      <c r="Z242" s="15">
        <v>57162620</v>
      </c>
      <c r="AA242" s="19">
        <v>40948452</v>
      </c>
      <c r="AB242" s="20">
        <f t="shared" si="20"/>
        <v>0.71635016029706122</v>
      </c>
      <c r="AC242" s="15">
        <v>5348290</v>
      </c>
      <c r="AD242" s="19">
        <v>4753684</v>
      </c>
      <c r="AE242" s="20">
        <f t="shared" si="18"/>
        <v>0.88882315656032118</v>
      </c>
      <c r="AF242" s="19">
        <v>94</v>
      </c>
      <c r="AG242" s="19">
        <v>8129581</v>
      </c>
      <c r="AH242" s="19">
        <v>60881</v>
      </c>
      <c r="AI242" s="21">
        <v>475740</v>
      </c>
      <c r="AJ242" s="8">
        <f>SUM(B242:C242,E242,G242,H242,J242,M242,O242:P242,R242,T242,V242,X242:Y242,AA242,AD242,AF242:AI242)</f>
        <v>188943391</v>
      </c>
    </row>
    <row r="243" spans="1:36" x14ac:dyDescent="0.15">
      <c r="A243" s="14">
        <v>44377</v>
      </c>
      <c r="B243" s="19">
        <v>103235701</v>
      </c>
      <c r="C243" s="19">
        <v>83086</v>
      </c>
      <c r="D243" s="15">
        <v>252725</v>
      </c>
      <c r="E243" s="19">
        <v>236053</v>
      </c>
      <c r="F243" s="20">
        <f t="shared" si="19"/>
        <v>0.93403106143040859</v>
      </c>
      <c r="G243" s="19">
        <v>29632</v>
      </c>
      <c r="H243" s="19">
        <v>773555</v>
      </c>
      <c r="I243" s="15">
        <v>4453996</v>
      </c>
      <c r="J243" s="19">
        <v>3374809</v>
      </c>
      <c r="K243" s="20">
        <f t="shared" si="14"/>
        <v>0.75770364409846802</v>
      </c>
      <c r="L243" s="15">
        <v>2898541</v>
      </c>
      <c r="M243" s="19">
        <v>2491085</v>
      </c>
      <c r="N243" s="20">
        <f t="shared" si="15"/>
        <v>0.85942720837828412</v>
      </c>
      <c r="O243" s="19">
        <v>11474765</v>
      </c>
      <c r="P243" s="19">
        <v>516291</v>
      </c>
      <c r="Q243" s="15">
        <v>4865202</v>
      </c>
      <c r="R243" s="19">
        <v>5038563</v>
      </c>
      <c r="S243" s="20">
        <f t="shared" si="12"/>
        <v>1.035632847310348</v>
      </c>
      <c r="T243" s="19">
        <v>1966368</v>
      </c>
      <c r="U243" s="6">
        <v>1188</v>
      </c>
      <c r="V243" s="19">
        <v>12</v>
      </c>
      <c r="W243" s="20">
        <f t="shared" si="16"/>
        <v>1.0101010101010102E-2</v>
      </c>
      <c r="X243" s="19">
        <v>8699288</v>
      </c>
      <c r="Y243" s="19">
        <v>958937</v>
      </c>
      <c r="Z243" s="15">
        <v>70556006</v>
      </c>
      <c r="AA243" s="19">
        <v>44362790</v>
      </c>
      <c r="AB243" s="20">
        <f t="shared" si="20"/>
        <v>0.62875993859402979</v>
      </c>
      <c r="AC243" s="15">
        <v>7005497</v>
      </c>
      <c r="AD243" s="19">
        <v>4732878</v>
      </c>
      <c r="AE243" s="20">
        <f t="shared" si="18"/>
        <v>0.67559489355287716</v>
      </c>
      <c r="AF243" s="19">
        <v>66</v>
      </c>
      <c r="AG243" s="19">
        <v>8143548</v>
      </c>
      <c r="AH243" s="19">
        <v>57521</v>
      </c>
      <c r="AI243" s="21">
        <v>586500</v>
      </c>
      <c r="AJ243" s="8">
        <f t="shared" si="13"/>
        <v>196761448</v>
      </c>
    </row>
    <row r="244" spans="1:36" x14ac:dyDescent="0.15">
      <c r="A244" s="14">
        <v>44408</v>
      </c>
      <c r="B244" s="19">
        <v>114673264</v>
      </c>
      <c r="C244" s="19">
        <v>91964</v>
      </c>
      <c r="D244" s="15">
        <v>179028</v>
      </c>
      <c r="E244" s="19">
        <v>265608</v>
      </c>
      <c r="F244" s="20">
        <f t="shared" si="19"/>
        <v>1.4836115021114016</v>
      </c>
      <c r="G244" s="19">
        <v>32290</v>
      </c>
      <c r="H244" s="19">
        <v>789611</v>
      </c>
      <c r="I244" s="15">
        <v>4232731</v>
      </c>
      <c r="J244" s="19">
        <v>3335575</v>
      </c>
      <c r="K244" s="20">
        <f t="shared" si="14"/>
        <v>0.78804322788289638</v>
      </c>
      <c r="L244" s="15">
        <v>2371886</v>
      </c>
      <c r="M244" s="19">
        <v>2531211</v>
      </c>
      <c r="N244" s="20">
        <f t="shared" si="15"/>
        <v>1.0671722839967857</v>
      </c>
      <c r="O244" s="19">
        <v>12973673</v>
      </c>
      <c r="P244" s="19">
        <v>557902</v>
      </c>
      <c r="Q244" s="15">
        <v>4683460</v>
      </c>
      <c r="R244" s="19">
        <v>4905905</v>
      </c>
      <c r="S244" s="20">
        <f t="shared" si="12"/>
        <v>1.0474958684391453</v>
      </c>
      <c r="T244" s="19">
        <v>3130416</v>
      </c>
      <c r="U244" s="6">
        <v>2655</v>
      </c>
      <c r="V244" s="19">
        <v>36</v>
      </c>
      <c r="W244" s="20">
        <f t="shared" si="16"/>
        <v>1.3559322033898305E-2</v>
      </c>
      <c r="X244" s="19">
        <v>8713709</v>
      </c>
      <c r="Y244" s="19">
        <v>1016466</v>
      </c>
      <c r="Z244" s="15">
        <v>88270775</v>
      </c>
      <c r="AA244" s="19">
        <v>54565652</v>
      </c>
      <c r="AB244" s="20">
        <f t="shared" si="20"/>
        <v>0.61816214936370506</v>
      </c>
      <c r="AC244" s="15">
        <v>7650497</v>
      </c>
      <c r="AD244" s="19">
        <v>5086111</v>
      </c>
      <c r="AE244" s="20">
        <f t="shared" si="18"/>
        <v>0.66480792032203917</v>
      </c>
      <c r="AF244" s="19">
        <v>82</v>
      </c>
      <c r="AG244" s="19">
        <v>8160776</v>
      </c>
      <c r="AH244" s="19">
        <v>56822</v>
      </c>
      <c r="AI244" s="21">
        <v>599940</v>
      </c>
      <c r="AJ244" s="8">
        <f t="shared" si="13"/>
        <v>221487013</v>
      </c>
    </row>
    <row r="245" spans="1:36" x14ac:dyDescent="0.15">
      <c r="A245" s="14">
        <v>44439</v>
      </c>
      <c r="B245" s="19">
        <v>109228173</v>
      </c>
      <c r="C245" s="19">
        <v>81178</v>
      </c>
      <c r="D245" s="6">
        <v>194661</v>
      </c>
      <c r="E245" s="19">
        <v>246234</v>
      </c>
      <c r="F245" s="20">
        <f t="shared" si="19"/>
        <v>1.2649375067424908</v>
      </c>
      <c r="G245" s="19">
        <v>31531</v>
      </c>
      <c r="H245" s="19">
        <v>749847</v>
      </c>
      <c r="I245" s="6">
        <v>4346446</v>
      </c>
      <c r="J245" s="19">
        <v>3140755</v>
      </c>
      <c r="K245" s="20">
        <f t="shared" si="14"/>
        <v>0.72260301865017995</v>
      </c>
      <c r="L245" s="6">
        <v>2261856</v>
      </c>
      <c r="M245" s="19">
        <v>2359456</v>
      </c>
      <c r="N245" s="20">
        <f t="shared" si="15"/>
        <v>1.0431504039160759</v>
      </c>
      <c r="O245" s="19">
        <v>12331032</v>
      </c>
      <c r="P245" s="19">
        <v>526879</v>
      </c>
      <c r="Q245" s="15">
        <v>4537073</v>
      </c>
      <c r="R245" s="19">
        <v>4548471</v>
      </c>
      <c r="S245" s="20">
        <f t="shared" si="12"/>
        <v>1.0025121923319285</v>
      </c>
      <c r="T245" s="19">
        <v>2849208</v>
      </c>
      <c r="U245" s="6">
        <v>1965</v>
      </c>
      <c r="V245" s="19">
        <v>139</v>
      </c>
      <c r="W245" s="20">
        <f t="shared" si="16"/>
        <v>7.0737913486005083E-2</v>
      </c>
      <c r="X245" s="19">
        <v>8261882</v>
      </c>
      <c r="Y245" s="19">
        <v>972343</v>
      </c>
      <c r="Z245" s="15">
        <v>62173709</v>
      </c>
      <c r="AA245" s="19">
        <v>54194900</v>
      </c>
      <c r="AB245" s="20">
        <f t="shared" si="20"/>
        <v>0.87166908443567359</v>
      </c>
      <c r="AC245" s="15">
        <v>5458724</v>
      </c>
      <c r="AD245" s="19">
        <v>4880426</v>
      </c>
      <c r="AE245" s="20">
        <f t="shared" si="18"/>
        <v>0.89405985721205172</v>
      </c>
      <c r="AF245" s="19">
        <v>60</v>
      </c>
      <c r="AG245" s="19">
        <v>7350865</v>
      </c>
      <c r="AH245" s="19">
        <v>54020</v>
      </c>
      <c r="AI245" s="21">
        <v>494232</v>
      </c>
      <c r="AJ245" s="8">
        <f t="shared" si="13"/>
        <v>212301631</v>
      </c>
    </row>
    <row r="246" spans="1:36" x14ac:dyDescent="0.15">
      <c r="A246" s="14">
        <v>44469</v>
      </c>
      <c r="B246" s="19">
        <v>93254885</v>
      </c>
      <c r="C246" s="19">
        <v>73320</v>
      </c>
      <c r="D246" s="19">
        <v>213247</v>
      </c>
      <c r="E246" s="19">
        <v>182958</v>
      </c>
      <c r="F246" s="20">
        <f t="shared" si="19"/>
        <v>0.85796283183350763</v>
      </c>
      <c r="G246" s="19">
        <v>26185</v>
      </c>
      <c r="H246" s="19">
        <v>729666</v>
      </c>
      <c r="I246" s="19">
        <v>4374694</v>
      </c>
      <c r="J246" s="19">
        <v>2864857</v>
      </c>
      <c r="K246" s="20">
        <f t="shared" si="14"/>
        <v>0.65487026063994414</v>
      </c>
      <c r="L246" s="19">
        <v>2678875</v>
      </c>
      <c r="M246" s="19">
        <v>2123121</v>
      </c>
      <c r="N246" s="20">
        <f t="shared" si="15"/>
        <v>0.79254201857122863</v>
      </c>
      <c r="O246" s="19">
        <v>10672622</v>
      </c>
      <c r="P246" s="19">
        <v>476633</v>
      </c>
      <c r="Q246" s="19">
        <v>4598885</v>
      </c>
      <c r="R246" s="19">
        <v>4064633</v>
      </c>
      <c r="S246" s="20">
        <f t="shared" si="12"/>
        <v>0.88383010229653491</v>
      </c>
      <c r="T246" s="19">
        <v>3352320</v>
      </c>
      <c r="U246" s="19">
        <v>1245</v>
      </c>
      <c r="V246" s="19">
        <v>24</v>
      </c>
      <c r="W246" s="20">
        <f t="shared" si="16"/>
        <v>1.9277108433734941E-2</v>
      </c>
      <c r="X246" s="19">
        <v>7529360</v>
      </c>
      <c r="Y246" s="19">
        <v>851526</v>
      </c>
      <c r="Z246" s="19">
        <v>55033504</v>
      </c>
      <c r="AA246" s="19">
        <v>45287830</v>
      </c>
      <c r="AB246" s="20">
        <f t="shared" si="20"/>
        <v>0.82291380174520601</v>
      </c>
      <c r="AC246" s="19">
        <v>5778655</v>
      </c>
      <c r="AD246" s="19">
        <v>4267008</v>
      </c>
      <c r="AE246" s="20">
        <f t="shared" si="18"/>
        <v>0.73840850509331324</v>
      </c>
      <c r="AF246" s="19">
        <v>89</v>
      </c>
      <c r="AG246" s="19">
        <v>6765382</v>
      </c>
      <c r="AH246" s="19">
        <v>50445</v>
      </c>
      <c r="AI246" s="21">
        <v>606756</v>
      </c>
      <c r="AJ246" s="8">
        <f t="shared" si="13"/>
        <v>183179620</v>
      </c>
    </row>
    <row r="247" spans="1:36" x14ac:dyDescent="0.15">
      <c r="A247" s="14">
        <v>44500</v>
      </c>
      <c r="B247" s="19">
        <v>99532010</v>
      </c>
      <c r="C247" s="19">
        <v>85557</v>
      </c>
      <c r="D247" s="19">
        <v>246361</v>
      </c>
      <c r="E247" s="19">
        <v>204107</v>
      </c>
      <c r="F247" s="20">
        <f t="shared" si="19"/>
        <v>0.82848746351898228</v>
      </c>
      <c r="G247" s="19">
        <v>39141</v>
      </c>
      <c r="H247" s="19">
        <v>802782</v>
      </c>
      <c r="I247" s="19">
        <v>5177387</v>
      </c>
      <c r="J247" s="19">
        <v>3343570</v>
      </c>
      <c r="K247" s="20">
        <f t="shared" si="14"/>
        <v>0.6458026027414987</v>
      </c>
      <c r="L247" s="19">
        <v>3109690</v>
      </c>
      <c r="M247" s="19">
        <v>2438013</v>
      </c>
      <c r="N247" s="20">
        <f t="shared" si="15"/>
        <v>0.7840051580704186</v>
      </c>
      <c r="O247" s="19">
        <v>11391147</v>
      </c>
      <c r="P247" s="19">
        <v>516050</v>
      </c>
      <c r="Q247" s="19">
        <v>5290864</v>
      </c>
      <c r="R247" s="19">
        <v>4578162</v>
      </c>
      <c r="S247" s="20">
        <f t="shared" si="12"/>
        <v>0.86529572485703654</v>
      </c>
      <c r="T247" s="19">
        <v>2806356</v>
      </c>
      <c r="U247" s="19">
        <v>1838</v>
      </c>
      <c r="V247" s="19">
        <v>93</v>
      </c>
      <c r="W247" s="20">
        <f t="shared" si="16"/>
        <v>5.0598476605005438E-2</v>
      </c>
      <c r="X247" s="19">
        <v>8406433</v>
      </c>
      <c r="Y247" s="19">
        <v>936811</v>
      </c>
      <c r="Z247" s="19">
        <v>44244673</v>
      </c>
      <c r="AA247" s="19">
        <v>46443190</v>
      </c>
      <c r="AB247" s="20">
        <f t="shared" si="20"/>
        <v>1.049689981887763</v>
      </c>
      <c r="AC247" s="19">
        <v>5328027</v>
      </c>
      <c r="AD247" s="19">
        <v>4691522</v>
      </c>
      <c r="AE247" s="20">
        <f t="shared" si="18"/>
        <v>0.88053645373794087</v>
      </c>
      <c r="AF247" s="19">
        <v>200</v>
      </c>
      <c r="AG247" s="19">
        <v>8122348</v>
      </c>
      <c r="AH247" s="19">
        <v>50763</v>
      </c>
      <c r="AI247" s="21">
        <v>494436</v>
      </c>
      <c r="AJ247" s="8">
        <f t="shared" si="13"/>
        <v>194882691</v>
      </c>
    </row>
    <row r="248" spans="1:36" x14ac:dyDescent="0.15">
      <c r="A248" s="14">
        <v>44530</v>
      </c>
      <c r="B248" s="19">
        <v>79073018</v>
      </c>
      <c r="C248" s="19">
        <v>70606</v>
      </c>
      <c r="D248" s="19">
        <v>279885</v>
      </c>
      <c r="E248" s="19">
        <v>155316</v>
      </c>
      <c r="F248" s="20">
        <f t="shared" si="19"/>
        <v>0.55492791682298082</v>
      </c>
      <c r="G248" s="19">
        <v>31913</v>
      </c>
      <c r="H248" s="19">
        <v>683789</v>
      </c>
      <c r="I248" s="19">
        <v>5038420</v>
      </c>
      <c r="J248" s="19">
        <v>2870332</v>
      </c>
      <c r="K248" s="20">
        <f t="shared" si="14"/>
        <v>0.56968891041239123</v>
      </c>
      <c r="L248" s="19">
        <v>3126827</v>
      </c>
      <c r="M248" s="19">
        <v>2078579</v>
      </c>
      <c r="N248" s="20">
        <f t="shared" si="15"/>
        <v>0.66475663667993146</v>
      </c>
      <c r="O248" s="19">
        <v>9218352</v>
      </c>
      <c r="P248" s="19">
        <v>430307</v>
      </c>
      <c r="Q248" s="19">
        <v>4949224</v>
      </c>
      <c r="R248" s="19">
        <v>3860215</v>
      </c>
      <c r="S248" s="20">
        <f t="shared" si="12"/>
        <v>0.77996368723662535</v>
      </c>
      <c r="T248" s="19">
        <v>2273328</v>
      </c>
      <c r="U248" s="19">
        <v>4156</v>
      </c>
      <c r="V248" s="19">
        <v>41</v>
      </c>
      <c r="W248" s="20">
        <f t="shared" si="16"/>
        <v>9.8652550529355152E-3</v>
      </c>
      <c r="X248" s="19">
        <v>7152846</v>
      </c>
      <c r="Y248" s="19">
        <v>797456</v>
      </c>
      <c r="Z248" s="19">
        <v>44368024</v>
      </c>
      <c r="AA248" s="19">
        <v>36196038</v>
      </c>
      <c r="AB248" s="20">
        <f t="shared" si="20"/>
        <v>0.81581361387651607</v>
      </c>
      <c r="AC248" s="19">
        <v>5508753</v>
      </c>
      <c r="AD248" s="19">
        <v>3882753</v>
      </c>
      <c r="AE248" s="20">
        <f t="shared" si="18"/>
        <v>0.70483338062171241</v>
      </c>
      <c r="AF248" s="19">
        <v>83</v>
      </c>
      <c r="AG248" s="19">
        <v>7110511</v>
      </c>
      <c r="AH248" s="19">
        <v>48522</v>
      </c>
      <c r="AI248" s="21">
        <v>386340</v>
      </c>
      <c r="AJ248" s="8">
        <f t="shared" si="13"/>
        <v>156320345</v>
      </c>
    </row>
    <row r="249" spans="1:36" x14ac:dyDescent="0.15">
      <c r="A249" s="14">
        <v>44561</v>
      </c>
      <c r="B249" s="19">
        <v>58225287</v>
      </c>
      <c r="C249" s="19">
        <v>55838</v>
      </c>
      <c r="D249" s="19">
        <v>230686</v>
      </c>
      <c r="E249" s="19">
        <v>125436.99999999999</v>
      </c>
      <c r="F249" s="20">
        <f t="shared" si="19"/>
        <v>0.54375644815896929</v>
      </c>
      <c r="G249" s="19">
        <v>23621</v>
      </c>
      <c r="H249" s="19">
        <v>645861</v>
      </c>
      <c r="I249" s="19">
        <v>5339012</v>
      </c>
      <c r="J249" s="19">
        <v>2284091.9999999995</v>
      </c>
      <c r="K249" s="20">
        <f t="shared" si="14"/>
        <v>0.4278117374525473</v>
      </c>
      <c r="L249" s="19">
        <v>3555754</v>
      </c>
      <c r="M249" s="19">
        <v>1637356.9999999995</v>
      </c>
      <c r="N249" s="20">
        <f t="shared" si="15"/>
        <v>0.46048095565666231</v>
      </c>
      <c r="O249" s="19">
        <v>7080406.9999999981</v>
      </c>
      <c r="P249" s="19">
        <v>328827.99999999994</v>
      </c>
      <c r="Q249" s="19">
        <v>5228444</v>
      </c>
      <c r="R249" s="19">
        <v>2917394</v>
      </c>
      <c r="S249" s="20">
        <f t="shared" si="12"/>
        <v>0.55798512903647812</v>
      </c>
      <c r="T249" s="19">
        <v>2002296</v>
      </c>
      <c r="U249" s="19">
        <v>5489</v>
      </c>
      <c r="V249" s="19">
        <v>56</v>
      </c>
      <c r="W249" s="20">
        <f t="shared" si="16"/>
        <v>1.0202222627072327E-2</v>
      </c>
      <c r="X249" s="19">
        <v>5616948</v>
      </c>
      <c r="Y249" s="19">
        <v>586832</v>
      </c>
      <c r="Z249" s="19">
        <v>41460267</v>
      </c>
      <c r="AA249" s="19">
        <v>25991651.999999985</v>
      </c>
      <c r="AB249" s="20">
        <f t="shared" si="20"/>
        <v>0.62690507998899248</v>
      </c>
      <c r="AC249" s="19">
        <v>6760887</v>
      </c>
      <c r="AD249" s="19">
        <v>2931369</v>
      </c>
      <c r="AE249" s="20">
        <f t="shared" si="18"/>
        <v>0.43357757643338812</v>
      </c>
      <c r="AF249" s="19">
        <v>153</v>
      </c>
      <c r="AG249" s="19">
        <v>5477428</v>
      </c>
      <c r="AH249" s="19">
        <v>43282.999999999993</v>
      </c>
      <c r="AI249" s="21">
        <v>328956</v>
      </c>
      <c r="AJ249" s="8">
        <f t="shared" si="13"/>
        <v>116303094.99999999</v>
      </c>
    </row>
    <row r="250" spans="1:36" x14ac:dyDescent="0.15">
      <c r="A250" s="14">
        <v>44592</v>
      </c>
      <c r="B250" s="19">
        <v>79109748</v>
      </c>
      <c r="C250" s="19">
        <v>77703</v>
      </c>
      <c r="D250" s="19">
        <v>333208</v>
      </c>
      <c r="E250" s="19">
        <v>143096</v>
      </c>
      <c r="F250" s="20">
        <f t="shared" si="19"/>
        <v>0.42944947300184871</v>
      </c>
      <c r="G250" s="19">
        <v>19921</v>
      </c>
      <c r="H250" s="19">
        <v>797577</v>
      </c>
      <c r="I250" s="19">
        <v>4336943</v>
      </c>
      <c r="J250" s="19">
        <v>3032825</v>
      </c>
      <c r="K250" s="20">
        <f t="shared" si="14"/>
        <v>0.6993001752616993</v>
      </c>
      <c r="L250" s="19">
        <v>2757980</v>
      </c>
      <c r="M250" s="19">
        <v>2324753</v>
      </c>
      <c r="N250" s="20">
        <f t="shared" si="15"/>
        <v>0.84291873037512965</v>
      </c>
      <c r="O250" s="19">
        <v>10110094</v>
      </c>
      <c r="P250" s="19">
        <v>459633</v>
      </c>
      <c r="Q250" s="19">
        <v>4863742</v>
      </c>
      <c r="R250" s="19">
        <v>4016069</v>
      </c>
      <c r="S250" s="20">
        <f t="shared" si="12"/>
        <v>0.82571587884390252</v>
      </c>
      <c r="T250" s="19">
        <v>1917600</v>
      </c>
      <c r="U250" s="19">
        <v>946</v>
      </c>
      <c r="V250" s="19">
        <v>77</v>
      </c>
      <c r="W250" s="20">
        <f t="shared" si="16"/>
        <v>8.1395348837209308E-2</v>
      </c>
      <c r="X250" s="19">
        <v>7246943</v>
      </c>
      <c r="Y250" s="19">
        <v>856089</v>
      </c>
      <c r="Z250" s="19">
        <v>46085103</v>
      </c>
      <c r="AA250" s="19">
        <v>32116574</v>
      </c>
      <c r="AB250" s="20">
        <f t="shared" si="20"/>
        <v>0.69689708624498459</v>
      </c>
      <c r="AC250" s="19">
        <v>5614449</v>
      </c>
      <c r="AD250" s="19">
        <v>4186522</v>
      </c>
      <c r="AE250" s="20">
        <f t="shared" si="18"/>
        <v>0.74566925445399901</v>
      </c>
      <c r="AF250" s="19">
        <v>31</v>
      </c>
      <c r="AG250" s="19">
        <v>6724405</v>
      </c>
      <c r="AH250" s="19">
        <v>41003</v>
      </c>
      <c r="AI250" s="21">
        <v>350388</v>
      </c>
      <c r="AJ250" s="8">
        <f t="shared" si="13"/>
        <v>153531051</v>
      </c>
    </row>
    <row r="251" spans="1:36" x14ac:dyDescent="0.15">
      <c r="A251" s="14">
        <v>44620</v>
      </c>
      <c r="B251" s="19">
        <v>67595580</v>
      </c>
      <c r="C251" s="19">
        <v>64403</v>
      </c>
      <c r="D251" s="19">
        <v>127661</v>
      </c>
      <c r="E251" s="19">
        <v>175743</v>
      </c>
      <c r="F251" s="20">
        <f t="shared" si="19"/>
        <v>1.3766381275409092</v>
      </c>
      <c r="G251" s="19">
        <v>27332</v>
      </c>
      <c r="H251" s="19">
        <v>598080</v>
      </c>
      <c r="I251" s="19">
        <v>4117165</v>
      </c>
      <c r="J251" s="19">
        <v>2624768</v>
      </c>
      <c r="K251" s="20">
        <f t="shared" si="14"/>
        <v>0.6375182923200795</v>
      </c>
      <c r="L251" s="19">
        <v>2381743</v>
      </c>
      <c r="M251" s="19">
        <v>2004210</v>
      </c>
      <c r="N251" s="20">
        <f t="shared" si="15"/>
        <v>0.84148877523729471</v>
      </c>
      <c r="O251" s="19">
        <v>8080677</v>
      </c>
      <c r="P251" s="19">
        <v>381591</v>
      </c>
      <c r="Q251" s="19">
        <v>4450051</v>
      </c>
      <c r="R251" s="19">
        <v>3515508</v>
      </c>
      <c r="S251" s="20">
        <f t="shared" si="12"/>
        <v>0.78999274390338448</v>
      </c>
      <c r="T251" s="19">
        <v>1792896</v>
      </c>
      <c r="U251" s="19">
        <v>429</v>
      </c>
      <c r="V251" s="19">
        <v>21</v>
      </c>
      <c r="W251" s="20">
        <f t="shared" si="16"/>
        <v>4.8951048951048952E-2</v>
      </c>
      <c r="X251" s="19">
        <v>6685666</v>
      </c>
      <c r="Y251" s="19">
        <v>737138</v>
      </c>
      <c r="Z251" s="19">
        <v>41436219</v>
      </c>
      <c r="AA251" s="19">
        <v>28800970</v>
      </c>
      <c r="AB251" s="20">
        <f t="shared" si="20"/>
        <v>0.69506752051870369</v>
      </c>
      <c r="AC251" s="19">
        <v>4930827</v>
      </c>
      <c r="AD251" s="19">
        <v>3620585</v>
      </c>
      <c r="AE251" s="20">
        <f t="shared" si="18"/>
        <v>0.73427540653930867</v>
      </c>
      <c r="AF251" s="19">
        <v>45</v>
      </c>
      <c r="AG251" s="19">
        <v>6485380</v>
      </c>
      <c r="AH251" s="19">
        <v>47499</v>
      </c>
      <c r="AI251" s="21">
        <v>312048</v>
      </c>
      <c r="AJ251" s="8">
        <f t="shared" si="13"/>
        <v>133550140</v>
      </c>
    </row>
    <row r="252" spans="1:36" x14ac:dyDescent="0.15">
      <c r="A252" s="14">
        <v>44651</v>
      </c>
      <c r="B252" s="19">
        <v>89462401</v>
      </c>
      <c r="C252" s="19">
        <v>82746</v>
      </c>
      <c r="D252" s="19">
        <v>293296</v>
      </c>
      <c r="E252" s="19">
        <v>192298</v>
      </c>
      <c r="F252" s="20">
        <f t="shared" si="19"/>
        <v>0.65564480933937042</v>
      </c>
      <c r="G252" s="19">
        <v>30782</v>
      </c>
      <c r="H252" s="19">
        <v>775767</v>
      </c>
      <c r="I252" s="19">
        <v>4392430</v>
      </c>
      <c r="J252" s="19">
        <v>3427124</v>
      </c>
      <c r="K252" s="20">
        <f t="shared" si="14"/>
        <v>0.78023417561577535</v>
      </c>
      <c r="L252" s="19">
        <v>2861741</v>
      </c>
      <c r="M252" s="19">
        <v>2587019</v>
      </c>
      <c r="N252" s="20">
        <f t="shared" si="15"/>
        <v>0.90400179471168074</v>
      </c>
      <c r="O252" s="19">
        <v>10521523</v>
      </c>
      <c r="P252" s="19">
        <v>505390</v>
      </c>
      <c r="Q252" s="19">
        <v>4687512</v>
      </c>
      <c r="R252" s="19">
        <v>4674405</v>
      </c>
      <c r="S252" s="20">
        <f t="shared" si="12"/>
        <v>0.99720384715815125</v>
      </c>
      <c r="T252" s="19">
        <v>2821596</v>
      </c>
      <c r="U252" s="19">
        <v>4182</v>
      </c>
      <c r="V252" s="19">
        <v>145</v>
      </c>
      <c r="W252" s="20">
        <f t="shared" si="16"/>
        <v>3.4672405547584891E-2</v>
      </c>
      <c r="X252" s="19">
        <v>8871311</v>
      </c>
      <c r="Y252" s="19">
        <v>961802</v>
      </c>
      <c r="Z252" s="19">
        <v>48110023</v>
      </c>
      <c r="AA252" s="19">
        <v>38625835</v>
      </c>
      <c r="AB252" s="20">
        <f t="shared" si="20"/>
        <v>0.80286461305578671</v>
      </c>
      <c r="AC252" s="19">
        <v>5927229</v>
      </c>
      <c r="AD252" s="19">
        <v>4715609</v>
      </c>
      <c r="AE252" s="20">
        <f t="shared" si="18"/>
        <v>0.79558407478435533</v>
      </c>
      <c r="AF252" s="19">
        <v>85</v>
      </c>
      <c r="AG252" s="19">
        <v>8534201</v>
      </c>
      <c r="AH252" s="19">
        <v>55391</v>
      </c>
      <c r="AI252" s="21">
        <v>467388</v>
      </c>
      <c r="AJ252" s="8">
        <f t="shared" si="13"/>
        <v>177312818</v>
      </c>
    </row>
    <row r="253" spans="1:36" x14ac:dyDescent="0.15">
      <c r="A253" s="14">
        <v>44681</v>
      </c>
      <c r="B253" s="19">
        <v>92379072</v>
      </c>
      <c r="C253" s="19">
        <v>77353</v>
      </c>
      <c r="D253" s="19">
        <v>191823</v>
      </c>
      <c r="E253" s="19">
        <v>208264</v>
      </c>
      <c r="F253" s="20">
        <f t="shared" si="19"/>
        <v>1.085709221521924</v>
      </c>
      <c r="G253" s="19">
        <v>32280</v>
      </c>
      <c r="H253" s="19">
        <v>879151</v>
      </c>
      <c r="I253" s="19">
        <v>4702091</v>
      </c>
      <c r="J253" s="19">
        <v>3417923</v>
      </c>
      <c r="K253" s="20">
        <f t="shared" si="14"/>
        <v>0.72689426895396114</v>
      </c>
      <c r="L253" s="19">
        <v>3009048</v>
      </c>
      <c r="M253" s="19">
        <v>2590553</v>
      </c>
      <c r="N253" s="20">
        <f t="shared" si="15"/>
        <v>0.86092112854298108</v>
      </c>
      <c r="O253" s="19">
        <v>10515165</v>
      </c>
      <c r="P253" s="19">
        <v>491731</v>
      </c>
      <c r="Q253" s="19">
        <v>5144119</v>
      </c>
      <c r="R253" s="19">
        <v>4696302</v>
      </c>
      <c r="S253" s="20">
        <f t="shared" si="12"/>
        <v>0.91294583192962686</v>
      </c>
      <c r="T253" s="19">
        <v>2727612</v>
      </c>
      <c r="U253" s="19">
        <v>2578</v>
      </c>
      <c r="V253" s="19">
        <v>32</v>
      </c>
      <c r="W253" s="20">
        <f t="shared" si="16"/>
        <v>1.2412723041117145E-2</v>
      </c>
      <c r="X253" s="19">
        <v>8771859</v>
      </c>
      <c r="Y253" s="19">
        <v>948068</v>
      </c>
      <c r="Z253" s="19">
        <v>50820785</v>
      </c>
      <c r="AA253" s="19">
        <v>40756294</v>
      </c>
      <c r="AB253" s="20">
        <f t="shared" si="20"/>
        <v>0.801961126731907</v>
      </c>
      <c r="AC253" s="19">
        <v>5779266</v>
      </c>
      <c r="AD253" s="19">
        <v>4759999</v>
      </c>
      <c r="AE253" s="20">
        <f t="shared" si="18"/>
        <v>0.82363383170111915</v>
      </c>
      <c r="AF253" s="19">
        <v>107</v>
      </c>
      <c r="AG253" s="19">
        <v>8467958</v>
      </c>
      <c r="AH253" s="19">
        <v>50091</v>
      </c>
      <c r="AI253" s="21">
        <v>471396</v>
      </c>
      <c r="AJ253" s="8">
        <f t="shared" si="13"/>
        <v>182241210</v>
      </c>
    </row>
    <row r="254" spans="1:36" x14ac:dyDescent="0.15">
      <c r="A254" s="14">
        <v>44712</v>
      </c>
      <c r="B254" s="19">
        <v>107485711</v>
      </c>
      <c r="C254" s="19">
        <v>90232</v>
      </c>
      <c r="D254" s="19">
        <v>282434</v>
      </c>
      <c r="E254" s="19">
        <v>253840</v>
      </c>
      <c r="F254" s="20">
        <f t="shared" si="19"/>
        <v>0.89875864803812577</v>
      </c>
      <c r="G254" s="19">
        <v>39366</v>
      </c>
      <c r="H254" s="19">
        <v>1043379</v>
      </c>
      <c r="I254" s="19">
        <v>4324137</v>
      </c>
      <c r="J254" s="19">
        <v>3851640</v>
      </c>
      <c r="K254" s="20">
        <f t="shared" si="14"/>
        <v>0.89073033532471335</v>
      </c>
      <c r="L254" s="19">
        <v>2709272</v>
      </c>
      <c r="M254" s="19">
        <v>2878821</v>
      </c>
      <c r="N254" s="20">
        <f t="shared" si="15"/>
        <v>1.0625810180742281</v>
      </c>
      <c r="O254" s="19">
        <v>11997351</v>
      </c>
      <c r="P254" s="19">
        <v>558236</v>
      </c>
      <c r="Q254" s="19">
        <v>4655112</v>
      </c>
      <c r="R254" s="19">
        <v>5355551</v>
      </c>
      <c r="S254" s="20">
        <f t="shared" si="12"/>
        <v>1.1504666267965196</v>
      </c>
      <c r="T254" s="19">
        <v>2962908</v>
      </c>
      <c r="U254" s="19">
        <v>924</v>
      </c>
      <c r="V254" s="19">
        <v>63</v>
      </c>
      <c r="W254" s="20">
        <f t="shared" si="16"/>
        <v>6.8181818181818177E-2</v>
      </c>
      <c r="X254" s="19">
        <v>10018632</v>
      </c>
      <c r="Y254" s="19">
        <v>1110297</v>
      </c>
      <c r="Z254" s="19">
        <v>57687781</v>
      </c>
      <c r="AA254" s="19">
        <v>47899809</v>
      </c>
      <c r="AB254" s="20">
        <f t="shared" si="20"/>
        <v>0.83032850578877349</v>
      </c>
      <c r="AC254" s="19">
        <v>5615975</v>
      </c>
      <c r="AD254" s="19">
        <v>5409537</v>
      </c>
      <c r="AE254" s="20">
        <f t="shared" si="18"/>
        <v>0.96324093323065008</v>
      </c>
      <c r="AF254" s="19">
        <v>57</v>
      </c>
      <c r="AG254" s="19">
        <v>9744745</v>
      </c>
      <c r="AH254" s="19">
        <v>58348</v>
      </c>
      <c r="AI254" s="21">
        <v>487236</v>
      </c>
      <c r="AJ254" s="8">
        <f t="shared" si="13"/>
        <v>211245759</v>
      </c>
    </row>
    <row r="255" spans="1:36" x14ac:dyDescent="0.15">
      <c r="A255" s="14">
        <v>44742</v>
      </c>
      <c r="B255" s="19">
        <v>97702029</v>
      </c>
      <c r="C255" s="19">
        <v>85544</v>
      </c>
      <c r="D255" s="19">
        <v>289335</v>
      </c>
      <c r="E255" s="19">
        <v>218139</v>
      </c>
      <c r="F255" s="20">
        <f t="shared" si="19"/>
        <v>0.75393229301674525</v>
      </c>
      <c r="G255" s="19">
        <v>33113</v>
      </c>
      <c r="H255" s="19">
        <v>914775</v>
      </c>
      <c r="I255" s="19">
        <v>4628173</v>
      </c>
      <c r="J255" s="19">
        <v>3305868</v>
      </c>
      <c r="K255" s="20">
        <f t="shared" si="14"/>
        <v>0.7142922271920259</v>
      </c>
      <c r="L255" s="19">
        <v>2712322</v>
      </c>
      <c r="M255" s="19">
        <v>2399683</v>
      </c>
      <c r="N255" s="20">
        <f t="shared" si="15"/>
        <v>0.8847338184773047</v>
      </c>
      <c r="O255" s="19">
        <v>10863305</v>
      </c>
      <c r="P255" s="19">
        <v>465356</v>
      </c>
      <c r="Q255" s="19">
        <v>4906792</v>
      </c>
      <c r="R255" s="19">
        <v>4490223</v>
      </c>
      <c r="S255" s="20">
        <f t="shared" si="12"/>
        <v>0.91510359517990569</v>
      </c>
      <c r="T255" s="19">
        <v>3056748</v>
      </c>
      <c r="U255" s="19">
        <v>2291</v>
      </c>
      <c r="V255" s="19">
        <v>117</v>
      </c>
      <c r="W255" s="20">
        <f t="shared" si="16"/>
        <v>5.1069402007856833E-2</v>
      </c>
      <c r="X255" s="19">
        <v>8844902</v>
      </c>
      <c r="Y255" s="19">
        <v>952669</v>
      </c>
      <c r="Z255" s="19">
        <v>65912042</v>
      </c>
      <c r="AA255" s="19">
        <v>44633969</v>
      </c>
      <c r="AB255" s="20">
        <f t="shared" si="20"/>
        <v>0.67717472628142816</v>
      </c>
      <c r="AC255" s="19">
        <v>6310905</v>
      </c>
      <c r="AD255" s="19">
        <v>4678127</v>
      </c>
      <c r="AE255" s="20">
        <f t="shared" si="18"/>
        <v>0.74127672655506616</v>
      </c>
      <c r="AF255" s="19">
        <v>125</v>
      </c>
      <c r="AG255" s="19">
        <v>8692068</v>
      </c>
      <c r="AH255" s="19">
        <v>52112</v>
      </c>
      <c r="AI255" s="21">
        <v>472404</v>
      </c>
      <c r="AJ255" s="8">
        <f t="shared" si="13"/>
        <v>191861276</v>
      </c>
    </row>
    <row r="256" spans="1:36" x14ac:dyDescent="0.15">
      <c r="A256" s="14">
        <v>44773</v>
      </c>
      <c r="B256" s="66">
        <v>103129448</v>
      </c>
      <c r="C256" s="66">
        <v>87859</v>
      </c>
      <c r="D256" s="66">
        <v>307561</v>
      </c>
      <c r="E256" s="66">
        <v>213137</v>
      </c>
      <c r="F256" s="20">
        <f t="shared" si="19"/>
        <v>0.69299098390238034</v>
      </c>
      <c r="G256" s="66">
        <v>32849</v>
      </c>
      <c r="H256" s="66">
        <v>863124</v>
      </c>
      <c r="I256" s="66">
        <v>4114001</v>
      </c>
      <c r="J256" s="66">
        <v>3218895</v>
      </c>
      <c r="K256" s="20">
        <f t="shared" si="14"/>
        <v>0.78242445735914989</v>
      </c>
      <c r="L256" s="66">
        <v>2669638</v>
      </c>
      <c r="M256" s="66">
        <v>2401928</v>
      </c>
      <c r="N256" s="20">
        <f t="shared" si="15"/>
        <v>0.89972048644797531</v>
      </c>
      <c r="O256" s="66">
        <v>11380436</v>
      </c>
      <c r="P256" s="66">
        <v>480311</v>
      </c>
      <c r="Q256" s="66">
        <v>4662638</v>
      </c>
      <c r="R256" s="66">
        <v>4378778</v>
      </c>
      <c r="S256" s="20">
        <f t="shared" si="12"/>
        <v>0.93912030056804752</v>
      </c>
      <c r="T256" s="66">
        <v>2571708</v>
      </c>
      <c r="U256" s="66">
        <v>2364</v>
      </c>
      <c r="V256" s="66">
        <v>94</v>
      </c>
      <c r="W256" s="20">
        <f t="shared" si="16"/>
        <v>3.976311336717428E-2</v>
      </c>
      <c r="X256" s="66">
        <v>8560311</v>
      </c>
      <c r="Y256" s="66">
        <v>943334</v>
      </c>
      <c r="Z256" s="66">
        <v>86018095</v>
      </c>
      <c r="AA256" s="66">
        <v>48549831</v>
      </c>
      <c r="AB256" s="20">
        <f t="shared" si="20"/>
        <v>0.5644141619272085</v>
      </c>
      <c r="AC256" s="66">
        <v>7264714</v>
      </c>
      <c r="AD256" s="66">
        <v>4642195</v>
      </c>
      <c r="AE256" s="20">
        <f t="shared" si="18"/>
        <v>0.63900588515941581</v>
      </c>
      <c r="AF256" s="66">
        <v>4</v>
      </c>
      <c r="AG256" s="66">
        <v>8333075</v>
      </c>
      <c r="AH256" s="66">
        <v>54122</v>
      </c>
      <c r="AI256" s="21">
        <v>458040</v>
      </c>
      <c r="AJ256" s="8">
        <f t="shared" si="13"/>
        <v>200299479</v>
      </c>
    </row>
    <row r="257" spans="1:36" x14ac:dyDescent="0.15">
      <c r="A257" s="14">
        <v>44804</v>
      </c>
      <c r="B257" s="66">
        <v>114208010</v>
      </c>
      <c r="C257" s="66">
        <v>84128</v>
      </c>
      <c r="D257" s="67">
        <v>381488</v>
      </c>
      <c r="E257" s="66">
        <v>244429</v>
      </c>
      <c r="F257" s="20">
        <f t="shared" si="19"/>
        <v>0.64072526527702056</v>
      </c>
      <c r="G257" s="66">
        <v>34431</v>
      </c>
      <c r="H257" s="66">
        <v>732936</v>
      </c>
      <c r="I257" s="67">
        <v>4105563</v>
      </c>
      <c r="J257" s="66">
        <v>3242283</v>
      </c>
      <c r="K257" s="20">
        <f t="shared" si="14"/>
        <v>0.78972920400929181</v>
      </c>
      <c r="L257" s="67">
        <v>2715869</v>
      </c>
      <c r="M257" s="66">
        <v>2483787</v>
      </c>
      <c r="N257" s="20">
        <f t="shared" si="15"/>
        <v>0.91454595195865485</v>
      </c>
      <c r="O257" s="66">
        <v>12366169</v>
      </c>
      <c r="P257" s="66">
        <v>511244</v>
      </c>
      <c r="Q257" s="67">
        <v>4606982</v>
      </c>
      <c r="R257" s="66">
        <v>4571971</v>
      </c>
      <c r="S257" s="20">
        <f>R257/Q257</f>
        <v>0.99240044784199288</v>
      </c>
      <c r="T257" s="66">
        <v>2856000</v>
      </c>
      <c r="U257" s="67">
        <v>3295</v>
      </c>
      <c r="V257" s="66">
        <v>548</v>
      </c>
      <c r="W257" s="20">
        <f t="shared" si="16"/>
        <v>0.16631259484066768</v>
      </c>
      <c r="X257" s="66">
        <v>8729867</v>
      </c>
      <c r="Y257" s="66">
        <v>999909</v>
      </c>
      <c r="Z257" s="67">
        <v>69020456</v>
      </c>
      <c r="AA257" s="66">
        <v>56830275</v>
      </c>
      <c r="AB257" s="20">
        <f t="shared" si="20"/>
        <v>0.82338307066531113</v>
      </c>
      <c r="AC257" s="67">
        <v>5652751</v>
      </c>
      <c r="AD257" s="66">
        <v>5058245</v>
      </c>
      <c r="AE257" s="20">
        <f t="shared" si="18"/>
        <v>0.89482890719934416</v>
      </c>
      <c r="AF257" s="66">
        <v>74</v>
      </c>
      <c r="AG257" s="66">
        <v>8041481</v>
      </c>
      <c r="AH257" s="66">
        <v>51168</v>
      </c>
      <c r="AI257" s="21">
        <v>497664</v>
      </c>
      <c r="AJ257" s="8">
        <f>SUM(B257:C257,E257,G257,H257,J257,M257,O257:P257,R257,T257,V257,X257:Y257,AA257,AD257,AF257:AI257)</f>
        <v>221544619</v>
      </c>
    </row>
    <row r="258" spans="1:36" x14ac:dyDescent="0.15">
      <c r="A258" s="14">
        <v>44834</v>
      </c>
      <c r="B258" s="66">
        <v>97884685</v>
      </c>
      <c r="C258" s="66">
        <v>74232</v>
      </c>
      <c r="D258" s="67">
        <v>143804</v>
      </c>
      <c r="E258" s="66">
        <v>206230</v>
      </c>
      <c r="F258" s="20">
        <f t="shared" si="19"/>
        <v>1.434104753692526</v>
      </c>
      <c r="G258" s="66">
        <v>30347</v>
      </c>
      <c r="H258" s="66">
        <v>771386</v>
      </c>
      <c r="I258" s="67">
        <v>4165037</v>
      </c>
      <c r="J258" s="66">
        <v>2896992</v>
      </c>
      <c r="K258" s="20">
        <f t="shared" si="14"/>
        <v>0.69555012356432844</v>
      </c>
      <c r="L258" s="67">
        <v>2393647</v>
      </c>
      <c r="M258" s="66">
        <v>2184240</v>
      </c>
      <c r="N258" s="20">
        <f t="shared" si="15"/>
        <v>0.91251550458359143</v>
      </c>
      <c r="O258" s="66">
        <v>10850134</v>
      </c>
      <c r="P258" s="66">
        <v>452300</v>
      </c>
      <c r="Q258" s="67">
        <v>4558919</v>
      </c>
      <c r="R258" s="66">
        <v>3994665</v>
      </c>
      <c r="S258" s="20">
        <f t="shared" ref="S258:S269" si="21">R258/Q258</f>
        <v>0.87623074680642499</v>
      </c>
      <c r="T258" s="66">
        <v>2990304</v>
      </c>
      <c r="U258" s="67">
        <v>1439</v>
      </c>
      <c r="V258" s="66">
        <v>44</v>
      </c>
      <c r="W258" s="20">
        <f t="shared" si="16"/>
        <v>3.0576789437109102E-2</v>
      </c>
      <c r="X258" s="66">
        <v>7702368</v>
      </c>
      <c r="Y258" s="66">
        <v>862942</v>
      </c>
      <c r="Z258" s="67">
        <v>54518021</v>
      </c>
      <c r="AA258" s="66">
        <v>48952073</v>
      </c>
      <c r="AB258" s="20">
        <f t="shared" si="20"/>
        <v>0.89790627212972385</v>
      </c>
      <c r="AC258" s="67">
        <v>5619447</v>
      </c>
      <c r="AD258" s="66">
        <v>4379695</v>
      </c>
      <c r="AE258" s="20">
        <f t="shared" si="18"/>
        <v>0.77938185020696882</v>
      </c>
      <c r="AF258" s="66">
        <v>142</v>
      </c>
      <c r="AG258" s="66">
        <v>7426262</v>
      </c>
      <c r="AH258" s="66">
        <v>45764</v>
      </c>
      <c r="AI258" s="21">
        <v>497832</v>
      </c>
      <c r="AJ258" s="8">
        <f t="shared" ref="AJ258:AJ268" si="22">SUM(B258:C258,E258,G258,H258,J258,M258,O258:P258,R258,T258,V258,X258:Y258,AA258,AD258,AF258:AI258)</f>
        <v>192202637</v>
      </c>
    </row>
    <row r="259" spans="1:36" x14ac:dyDescent="0.15">
      <c r="A259" s="14">
        <v>44865</v>
      </c>
      <c r="B259" s="66">
        <v>99524814</v>
      </c>
      <c r="C259" s="66">
        <v>85191</v>
      </c>
      <c r="D259" s="67">
        <v>189834</v>
      </c>
      <c r="E259" s="66">
        <v>208958</v>
      </c>
      <c r="F259" s="20">
        <f t="shared" si="19"/>
        <v>1.1007406470916696</v>
      </c>
      <c r="G259" s="66">
        <v>30590</v>
      </c>
      <c r="H259" s="66">
        <v>844946</v>
      </c>
      <c r="I259" s="67">
        <v>5085205</v>
      </c>
      <c r="J259" s="66">
        <v>3307231</v>
      </c>
      <c r="K259" s="20">
        <f t="shared" si="14"/>
        <v>0.6503633580160485</v>
      </c>
      <c r="L259" s="67">
        <v>2806875</v>
      </c>
      <c r="M259" s="66">
        <v>2395074</v>
      </c>
      <c r="N259" s="20">
        <f t="shared" si="15"/>
        <v>0.8532884435537742</v>
      </c>
      <c r="O259" s="66">
        <v>11196579</v>
      </c>
      <c r="P259" s="66">
        <v>484596</v>
      </c>
      <c r="Q259" s="67">
        <v>5149829</v>
      </c>
      <c r="R259" s="66">
        <v>4394201</v>
      </c>
      <c r="S259" s="20">
        <f t="shared" si="21"/>
        <v>0.85327124454035275</v>
      </c>
      <c r="T259" s="66">
        <v>2650944</v>
      </c>
      <c r="U259" s="67">
        <v>1525</v>
      </c>
      <c r="V259" s="66">
        <v>80</v>
      </c>
      <c r="W259" s="20">
        <f t="shared" si="16"/>
        <v>5.2459016393442623E-2</v>
      </c>
      <c r="X259" s="66">
        <v>8239603</v>
      </c>
      <c r="Y259" s="66">
        <v>888478</v>
      </c>
      <c r="Z259" s="67">
        <v>52321045</v>
      </c>
      <c r="AA259" s="66">
        <v>48700824</v>
      </c>
      <c r="AB259" s="20">
        <f t="shared" si="20"/>
        <v>0.93080755554480998</v>
      </c>
      <c r="AC259" s="67">
        <v>5178864</v>
      </c>
      <c r="AD259" s="66">
        <v>4622122</v>
      </c>
      <c r="AE259" s="20">
        <f t="shared" si="18"/>
        <v>0.89249727353334629</v>
      </c>
      <c r="AF259" s="66">
        <v>96</v>
      </c>
      <c r="AG259" s="66">
        <v>8366861</v>
      </c>
      <c r="AH259" s="66">
        <v>50745</v>
      </c>
      <c r="AI259" s="21">
        <v>436248</v>
      </c>
      <c r="AJ259" s="8">
        <f t="shared" si="22"/>
        <v>196428181</v>
      </c>
    </row>
    <row r="260" spans="1:36" x14ac:dyDescent="0.15">
      <c r="A260" s="14">
        <v>44895</v>
      </c>
      <c r="B260" s="66">
        <v>68734671</v>
      </c>
      <c r="C260" s="66">
        <v>63337</v>
      </c>
      <c r="D260" s="67">
        <v>244982</v>
      </c>
      <c r="E260" s="66">
        <v>167505</v>
      </c>
      <c r="F260" s="20">
        <f t="shared" si="19"/>
        <v>0.68374411181229644</v>
      </c>
      <c r="G260" s="66">
        <v>31446</v>
      </c>
      <c r="H260" s="66">
        <v>659309</v>
      </c>
      <c r="I260" s="67">
        <v>4757971</v>
      </c>
      <c r="J260" s="66">
        <v>2536811</v>
      </c>
      <c r="K260" s="20">
        <f t="shared" si="14"/>
        <v>0.53317075703067551</v>
      </c>
      <c r="L260" s="67">
        <v>3119831</v>
      </c>
      <c r="M260" s="66">
        <v>1762028</v>
      </c>
      <c r="N260" s="20">
        <f t="shared" si="15"/>
        <v>0.5647831565235425</v>
      </c>
      <c r="O260" s="66">
        <v>7812825</v>
      </c>
      <c r="P260" s="66">
        <v>345993</v>
      </c>
      <c r="Q260" s="67">
        <v>4842891</v>
      </c>
      <c r="R260" s="66">
        <v>3217985</v>
      </c>
      <c r="S260" s="20">
        <f t="shared" si="21"/>
        <v>0.66447603301416447</v>
      </c>
      <c r="T260" s="66">
        <v>2265000</v>
      </c>
      <c r="U260" s="67">
        <v>3303</v>
      </c>
      <c r="V260" s="66">
        <v>41</v>
      </c>
      <c r="W260" s="20">
        <f t="shared" si="16"/>
        <v>1.241295791704511E-2</v>
      </c>
      <c r="X260" s="66">
        <v>5860867</v>
      </c>
      <c r="Y260" s="66">
        <v>651900</v>
      </c>
      <c r="Z260" s="67">
        <v>48561454</v>
      </c>
      <c r="AA260" s="66">
        <v>32780256</v>
      </c>
      <c r="AB260" s="20">
        <f t="shared" si="20"/>
        <v>0.67502624612516748</v>
      </c>
      <c r="AC260" s="67">
        <v>5865183</v>
      </c>
      <c r="AD260" s="66">
        <v>3345254</v>
      </c>
      <c r="AE260" s="20">
        <f t="shared" si="18"/>
        <v>0.5703579922399693</v>
      </c>
      <c r="AF260" s="66">
        <v>120</v>
      </c>
      <c r="AG260" s="66">
        <v>6344606</v>
      </c>
      <c r="AH260" s="66">
        <v>42938</v>
      </c>
      <c r="AI260" s="21">
        <v>324684</v>
      </c>
      <c r="AJ260" s="8">
        <f t="shared" si="22"/>
        <v>136947576</v>
      </c>
    </row>
    <row r="261" spans="1:36" x14ac:dyDescent="0.15">
      <c r="A261" s="14">
        <v>44926</v>
      </c>
      <c r="B261" s="66">
        <v>57068424</v>
      </c>
      <c r="C261" s="66">
        <v>55962</v>
      </c>
      <c r="D261" s="67">
        <v>105300</v>
      </c>
      <c r="E261" s="66">
        <v>143561</v>
      </c>
      <c r="F261" s="20">
        <f t="shared" si="19"/>
        <v>1.36335232668566</v>
      </c>
      <c r="G261" s="66">
        <v>21689</v>
      </c>
      <c r="H261" s="66">
        <v>580836</v>
      </c>
      <c r="I261" s="67">
        <v>5176936</v>
      </c>
      <c r="J261" s="66">
        <v>2363608</v>
      </c>
      <c r="K261" s="20">
        <f t="shared" si="14"/>
        <v>0.45656504156126326</v>
      </c>
      <c r="L261" s="67">
        <v>2942014</v>
      </c>
      <c r="M261" s="66">
        <v>1603630</v>
      </c>
      <c r="N261" s="20">
        <f t="shared" si="15"/>
        <v>0.54507898330871296</v>
      </c>
      <c r="O261" s="66">
        <v>7176448</v>
      </c>
      <c r="P261" s="66">
        <v>329495</v>
      </c>
      <c r="Q261" s="67">
        <v>5471712</v>
      </c>
      <c r="R261" s="66">
        <v>2838288</v>
      </c>
      <c r="S261" s="20">
        <f t="shared" si="21"/>
        <v>0.51872028352369426</v>
      </c>
      <c r="T261" s="66">
        <v>2086572</v>
      </c>
      <c r="U261" s="67">
        <v>3784</v>
      </c>
      <c r="V261" s="66">
        <v>53</v>
      </c>
      <c r="W261" s="20">
        <f t="shared" si="16"/>
        <v>1.4006342494714588E-2</v>
      </c>
      <c r="X261" s="66">
        <v>5070335</v>
      </c>
      <c r="Y261" s="66">
        <v>573147</v>
      </c>
      <c r="Z261" s="67">
        <v>40346033</v>
      </c>
      <c r="AA261" s="66">
        <v>27060669</v>
      </c>
      <c r="AB261" s="20">
        <f t="shared" si="20"/>
        <v>0.67071449131070704</v>
      </c>
      <c r="AC261" s="67">
        <v>6307228</v>
      </c>
      <c r="AD261" s="66">
        <v>2931567</v>
      </c>
      <c r="AE261" s="20">
        <f t="shared" si="18"/>
        <v>0.46479483538568767</v>
      </c>
      <c r="AF261" s="66">
        <v>81</v>
      </c>
      <c r="AG261" s="66">
        <v>5603817</v>
      </c>
      <c r="AH261" s="66">
        <v>41480</v>
      </c>
      <c r="AI261" s="21">
        <v>256800</v>
      </c>
      <c r="AJ261" s="8">
        <f t="shared" si="22"/>
        <v>115806462</v>
      </c>
    </row>
    <row r="262" spans="1:36" x14ac:dyDescent="0.15">
      <c r="A262" s="14">
        <v>44957</v>
      </c>
      <c r="B262" s="66">
        <v>88563303</v>
      </c>
      <c r="C262" s="66">
        <v>86860</v>
      </c>
      <c r="D262" s="67">
        <v>189390</v>
      </c>
      <c r="E262" s="66">
        <v>215489</v>
      </c>
      <c r="F262" s="20">
        <f t="shared" si="19"/>
        <v>1.1378055863561962</v>
      </c>
      <c r="G262" s="66">
        <v>36349</v>
      </c>
      <c r="H262" s="66">
        <v>742867</v>
      </c>
      <c r="I262" s="67">
        <v>4348768</v>
      </c>
      <c r="J262" s="66">
        <v>3455145</v>
      </c>
      <c r="K262" s="20">
        <f t="shared" si="14"/>
        <v>0.79451122708776367</v>
      </c>
      <c r="L262" s="67">
        <v>2586356</v>
      </c>
      <c r="M262" s="66">
        <v>2507234</v>
      </c>
      <c r="N262" s="20">
        <f t="shared" si="15"/>
        <v>0.96940792373517026</v>
      </c>
      <c r="O262" s="66">
        <v>10807423</v>
      </c>
      <c r="P262" s="66">
        <v>486118</v>
      </c>
      <c r="Q262" s="67">
        <v>4740308</v>
      </c>
      <c r="R262" s="66">
        <v>4351575</v>
      </c>
      <c r="S262" s="20">
        <f t="shared" si="21"/>
        <v>0.91799414721575057</v>
      </c>
      <c r="T262" s="66">
        <v>2724192</v>
      </c>
      <c r="U262" s="67">
        <v>3425</v>
      </c>
      <c r="V262" s="66">
        <v>122</v>
      </c>
      <c r="W262" s="20">
        <f t="shared" si="16"/>
        <v>3.5620437956204377E-2</v>
      </c>
      <c r="X262" s="66">
        <v>7281709</v>
      </c>
      <c r="Y262" s="66">
        <v>914329</v>
      </c>
      <c r="Z262" s="67">
        <v>48062088</v>
      </c>
      <c r="AA262" s="66">
        <v>38734534</v>
      </c>
      <c r="AB262" s="20">
        <f t="shared" si="20"/>
        <v>0.80592699176947946</v>
      </c>
      <c r="AC262" s="67">
        <v>6097513</v>
      </c>
      <c r="AD262" s="66">
        <v>4661779</v>
      </c>
      <c r="AE262" s="20">
        <f t="shared" si="18"/>
        <v>0.76453777138318524</v>
      </c>
      <c r="AF262" s="66">
        <v>72</v>
      </c>
      <c r="AG262" s="66">
        <v>7737401</v>
      </c>
      <c r="AH262" s="66">
        <v>43932</v>
      </c>
      <c r="AI262" s="21">
        <v>332592</v>
      </c>
      <c r="AJ262" s="8">
        <f t="shared" si="22"/>
        <v>173683025</v>
      </c>
    </row>
    <row r="263" spans="1:36" x14ac:dyDescent="0.15">
      <c r="A263" s="14">
        <v>44985</v>
      </c>
      <c r="B263" s="66">
        <v>66464111</v>
      </c>
      <c r="C263" s="66">
        <v>60270</v>
      </c>
      <c r="D263" s="67">
        <v>188456</v>
      </c>
      <c r="E263" s="66">
        <v>140823</v>
      </c>
      <c r="F263" s="20">
        <f t="shared" si="19"/>
        <v>0.74724604151632212</v>
      </c>
      <c r="G263" s="66">
        <v>23820</v>
      </c>
      <c r="H263" s="66">
        <v>640775</v>
      </c>
      <c r="I263" s="67">
        <v>4266260</v>
      </c>
      <c r="J263" s="66">
        <v>2674135</v>
      </c>
      <c r="K263" s="20">
        <f t="shared" si="14"/>
        <v>0.62681013346584591</v>
      </c>
      <c r="L263" s="67">
        <v>2471401</v>
      </c>
      <c r="M263" s="66">
        <v>1858059</v>
      </c>
      <c r="N263" s="20">
        <f t="shared" si="15"/>
        <v>0.75182416774938587</v>
      </c>
      <c r="O263" s="66">
        <v>7746452</v>
      </c>
      <c r="P263" s="66">
        <v>353878</v>
      </c>
      <c r="Q263" s="67">
        <v>4491386</v>
      </c>
      <c r="R263" s="66">
        <v>3401476</v>
      </c>
      <c r="S263" s="20">
        <f t="shared" si="21"/>
        <v>0.75733325971092225</v>
      </c>
      <c r="T263" s="66">
        <v>2502708</v>
      </c>
      <c r="U263" s="67">
        <v>1489</v>
      </c>
      <c r="V263" s="66">
        <v>102</v>
      </c>
      <c r="W263" s="20">
        <f t="shared" si="16"/>
        <v>6.8502350570852924E-2</v>
      </c>
      <c r="X263" s="66">
        <v>6012698</v>
      </c>
      <c r="Y263" s="66">
        <v>703208</v>
      </c>
      <c r="Z263" s="67">
        <v>45124148</v>
      </c>
      <c r="AA263" s="66">
        <v>30486287</v>
      </c>
      <c r="AB263" s="20">
        <f t="shared" si="20"/>
        <v>0.67560914391114935</v>
      </c>
      <c r="AC263" s="67">
        <v>4896806</v>
      </c>
      <c r="AD263" s="66">
        <v>3590221</v>
      </c>
      <c r="AE263" s="20">
        <f t="shared" si="18"/>
        <v>0.7331760743635749</v>
      </c>
      <c r="AF263" s="66">
        <v>36</v>
      </c>
      <c r="AG263" s="66">
        <v>6369937</v>
      </c>
      <c r="AH263" s="66">
        <v>46738</v>
      </c>
      <c r="AI263" s="15">
        <v>306336</v>
      </c>
      <c r="AJ263" s="8">
        <f t="shared" si="22"/>
        <v>133382070</v>
      </c>
    </row>
    <row r="264" spans="1:36" x14ac:dyDescent="0.15">
      <c r="A264" s="14">
        <v>45016</v>
      </c>
      <c r="B264" s="66">
        <v>80115737</v>
      </c>
      <c r="C264" s="66">
        <v>73523</v>
      </c>
      <c r="D264" s="67">
        <v>202639</v>
      </c>
      <c r="E264" s="66">
        <v>196397</v>
      </c>
      <c r="F264" s="20">
        <f t="shared" si="19"/>
        <v>0.96919645280523492</v>
      </c>
      <c r="G264" s="66">
        <v>28359</v>
      </c>
      <c r="H264" s="66">
        <v>657125</v>
      </c>
      <c r="I264" s="67">
        <v>4632756</v>
      </c>
      <c r="J264" s="66">
        <v>3269841</v>
      </c>
      <c r="K264" s="20">
        <f t="shared" si="14"/>
        <v>0.70580902598798645</v>
      </c>
      <c r="L264" s="67">
        <v>2844859</v>
      </c>
      <c r="M264" s="66">
        <v>2240572</v>
      </c>
      <c r="N264" s="20">
        <f t="shared" si="15"/>
        <v>0.78758630919845241</v>
      </c>
      <c r="O264" s="66">
        <v>9199862</v>
      </c>
      <c r="P264" s="66">
        <v>425461</v>
      </c>
      <c r="Q264" s="67">
        <v>4521781</v>
      </c>
      <c r="R264" s="66">
        <v>4150263</v>
      </c>
      <c r="S264" s="20">
        <f t="shared" si="21"/>
        <v>0.91783812617196636</v>
      </c>
      <c r="T264" s="66">
        <v>2449788</v>
      </c>
      <c r="U264" s="67">
        <v>1933</v>
      </c>
      <c r="V264" s="66">
        <v>69</v>
      </c>
      <c r="W264" s="20">
        <f t="shared" si="16"/>
        <v>3.5695809622348681E-2</v>
      </c>
      <c r="X264" s="66">
        <v>7485575</v>
      </c>
      <c r="Y264" s="66">
        <v>860828</v>
      </c>
      <c r="Z264" s="67">
        <v>51588219</v>
      </c>
      <c r="AA264" s="66">
        <v>37133638</v>
      </c>
      <c r="AB264" s="20">
        <f t="shared" si="20"/>
        <v>0.71980848960883881</v>
      </c>
      <c r="AC264" s="67">
        <v>6187666</v>
      </c>
      <c r="AD264" s="66">
        <v>4310698</v>
      </c>
      <c r="AE264" s="20">
        <f t="shared" si="18"/>
        <v>0.69665977446100036</v>
      </c>
      <c r="AF264" s="66">
        <v>79</v>
      </c>
      <c r="AG264" s="66">
        <v>7725521</v>
      </c>
      <c r="AH264" s="66">
        <v>44401</v>
      </c>
      <c r="AI264" s="15">
        <v>303312</v>
      </c>
      <c r="AJ264" s="8">
        <f t="shared" si="22"/>
        <v>160671049</v>
      </c>
    </row>
    <row r="265" spans="1:36" x14ac:dyDescent="0.15">
      <c r="A265" s="14">
        <v>45046</v>
      </c>
      <c r="B265" s="66">
        <v>98591777</v>
      </c>
      <c r="C265" s="66">
        <v>83811</v>
      </c>
      <c r="D265" s="67">
        <v>182131</v>
      </c>
      <c r="E265" s="66">
        <v>205549</v>
      </c>
      <c r="F265" s="20">
        <f t="shared" si="19"/>
        <v>1.128577781926196</v>
      </c>
      <c r="G265" s="66">
        <v>32137</v>
      </c>
      <c r="H265" s="66">
        <v>764712</v>
      </c>
      <c r="I265" s="67">
        <v>4460701</v>
      </c>
      <c r="J265" s="66">
        <v>3788703</v>
      </c>
      <c r="K265" s="20">
        <f t="shared" si="14"/>
        <v>0.84935148085469081</v>
      </c>
      <c r="L265" s="67">
        <v>2661055</v>
      </c>
      <c r="M265" s="66">
        <v>2725701</v>
      </c>
      <c r="N265" s="20">
        <f t="shared" si="15"/>
        <v>1.0242933723654717</v>
      </c>
      <c r="O265" s="66">
        <v>11071284</v>
      </c>
      <c r="P265" s="66">
        <v>500390</v>
      </c>
      <c r="Q265" s="67">
        <v>5080015</v>
      </c>
      <c r="R265" s="66">
        <v>5205659</v>
      </c>
      <c r="S265" s="20">
        <f t="shared" si="21"/>
        <v>1.0247329978356363</v>
      </c>
      <c r="T265" s="66">
        <v>2772060</v>
      </c>
      <c r="U265" s="67">
        <v>1549</v>
      </c>
      <c r="V265" s="66">
        <v>108</v>
      </c>
      <c r="W265" s="20">
        <f t="shared" si="16"/>
        <v>6.9722401549386706E-2</v>
      </c>
      <c r="X265" s="66">
        <v>8771642</v>
      </c>
      <c r="Y265" s="66">
        <v>1034996</v>
      </c>
      <c r="Z265" s="67">
        <v>50878589</v>
      </c>
      <c r="AA265" s="66">
        <v>46062333</v>
      </c>
      <c r="AB265" s="20">
        <f t="shared" si="20"/>
        <v>0.90533825535138168</v>
      </c>
      <c r="AC265" s="67">
        <v>5200642</v>
      </c>
      <c r="AD265" s="66">
        <v>5231455</v>
      </c>
      <c r="AE265" s="20">
        <f t="shared" si="18"/>
        <v>1.0059248454325447</v>
      </c>
      <c r="AF265" s="66">
        <v>399</v>
      </c>
      <c r="AG265" s="66">
        <v>8758953</v>
      </c>
      <c r="AH265" s="66">
        <v>50980</v>
      </c>
      <c r="AI265" s="15">
        <v>351528</v>
      </c>
      <c r="AJ265" s="8">
        <f t="shared" si="22"/>
        <v>196004177</v>
      </c>
    </row>
    <row r="266" spans="1:36" x14ac:dyDescent="0.15">
      <c r="A266" s="14">
        <v>45077</v>
      </c>
      <c r="B266" s="66">
        <v>112293024</v>
      </c>
      <c r="C266" s="66">
        <v>94674</v>
      </c>
      <c r="D266" s="67"/>
      <c r="E266" s="66">
        <v>262476</v>
      </c>
      <c r="F266" s="20"/>
      <c r="G266" s="66">
        <v>36702</v>
      </c>
      <c r="H266" s="66">
        <v>1169324</v>
      </c>
      <c r="I266" s="67">
        <v>4612276</v>
      </c>
      <c r="J266" s="66">
        <v>4039674</v>
      </c>
      <c r="K266" s="20">
        <f t="shared" si="14"/>
        <v>0.87585261593191732</v>
      </c>
      <c r="L266" s="67">
        <v>2626399</v>
      </c>
      <c r="M266" s="66">
        <v>2850806</v>
      </c>
      <c r="N266" s="20">
        <f t="shared" si="15"/>
        <v>1.0854428439852437</v>
      </c>
      <c r="O266" s="66">
        <v>12122214</v>
      </c>
      <c r="P266" s="66">
        <v>524365</v>
      </c>
      <c r="Q266" s="67">
        <v>3696142</v>
      </c>
      <c r="R266" s="66">
        <v>5352142</v>
      </c>
      <c r="S266" s="20">
        <f t="shared" si="21"/>
        <v>1.4480347345962357</v>
      </c>
      <c r="T266" s="66">
        <v>2927364</v>
      </c>
      <c r="U266" s="67">
        <v>1466</v>
      </c>
      <c r="V266" s="66">
        <v>38</v>
      </c>
      <c r="W266" s="20">
        <f t="shared" si="16"/>
        <v>2.5920873124147339E-2</v>
      </c>
      <c r="X266" s="66">
        <v>10097078</v>
      </c>
      <c r="Y266" s="66">
        <v>1068828</v>
      </c>
      <c r="Z266" s="67">
        <v>76514923</v>
      </c>
      <c r="AA266" s="66">
        <v>53144340</v>
      </c>
      <c r="AB266" s="20">
        <f t="shared" si="20"/>
        <v>0.6945617654218903</v>
      </c>
      <c r="AC266" s="67">
        <v>7932512</v>
      </c>
      <c r="AD266" s="66">
        <v>5524485</v>
      </c>
      <c r="AE266" s="20">
        <f t="shared" si="18"/>
        <v>0.69643575704644378</v>
      </c>
      <c r="AF266" s="66">
        <v>58</v>
      </c>
      <c r="AG266" s="66">
        <v>10286566</v>
      </c>
      <c r="AH266" s="66">
        <v>55212</v>
      </c>
      <c r="AI266" s="15">
        <v>500964</v>
      </c>
      <c r="AJ266" s="8">
        <f t="shared" si="22"/>
        <v>222350334</v>
      </c>
    </row>
    <row r="267" spans="1:36" x14ac:dyDescent="0.15">
      <c r="A267" s="14">
        <v>45107</v>
      </c>
      <c r="B267" s="66">
        <v>99855541</v>
      </c>
      <c r="C267" s="66">
        <v>92875</v>
      </c>
      <c r="D267" s="67">
        <v>216132</v>
      </c>
      <c r="E267" s="66">
        <v>215154</v>
      </c>
      <c r="F267" s="20">
        <f t="shared" si="19"/>
        <v>0.99547498750763419</v>
      </c>
      <c r="G267" s="66">
        <v>32770</v>
      </c>
      <c r="H267" s="66">
        <v>794664</v>
      </c>
      <c r="I267" s="67">
        <v>4624418</v>
      </c>
      <c r="J267" s="66">
        <v>3425553</v>
      </c>
      <c r="K267" s="20">
        <f t="shared" si="14"/>
        <v>0.74075332290463358</v>
      </c>
      <c r="L267" s="67">
        <v>2591733</v>
      </c>
      <c r="M267" s="66">
        <v>2369017</v>
      </c>
      <c r="N267" s="20">
        <f t="shared" si="15"/>
        <v>0.91406676536510512</v>
      </c>
      <c r="O267" s="66">
        <v>10832540</v>
      </c>
      <c r="P267" s="66">
        <v>439617</v>
      </c>
      <c r="Q267" s="67">
        <v>4836337</v>
      </c>
      <c r="R267" s="66">
        <v>4495449</v>
      </c>
      <c r="S267" s="20">
        <f t="shared" si="21"/>
        <v>0.92951525090166376</v>
      </c>
      <c r="T267" s="66">
        <v>2566380</v>
      </c>
      <c r="U267" s="67">
        <v>2935</v>
      </c>
      <c r="V267" s="66">
        <v>59</v>
      </c>
      <c r="W267" s="20">
        <f t="shared" si="16"/>
        <v>2.0102214650766611E-2</v>
      </c>
      <c r="X267" s="66">
        <v>8489059</v>
      </c>
      <c r="Y267" s="66">
        <v>892115</v>
      </c>
      <c r="Z267" s="67">
        <v>72525017</v>
      </c>
      <c r="AA267" s="66">
        <v>49195443</v>
      </c>
      <c r="AB267" s="20">
        <f t="shared" si="20"/>
        <v>0.67832377067901961</v>
      </c>
      <c r="AC267" s="67">
        <v>6065072</v>
      </c>
      <c r="AD267" s="66">
        <v>4747471</v>
      </c>
      <c r="AE267" s="20">
        <f t="shared" si="18"/>
        <v>0.78275591781927734</v>
      </c>
      <c r="AF267" s="66">
        <v>144</v>
      </c>
      <c r="AG267" s="66">
        <v>8797366</v>
      </c>
      <c r="AH267" s="66">
        <v>50697</v>
      </c>
      <c r="AI267" s="15">
        <v>448176</v>
      </c>
      <c r="AJ267" s="8">
        <f t="shared" si="22"/>
        <v>197740090</v>
      </c>
    </row>
    <row r="268" spans="1:36" x14ac:dyDescent="0.15">
      <c r="A268" s="14">
        <v>45138</v>
      </c>
      <c r="B268" s="66">
        <v>106490620</v>
      </c>
      <c r="C268" s="66">
        <v>84528</v>
      </c>
      <c r="D268" s="68"/>
      <c r="E268" s="66">
        <v>226154</v>
      </c>
      <c r="F268" s="20"/>
      <c r="G268" s="66">
        <v>30265</v>
      </c>
      <c r="H268" s="66">
        <v>768114</v>
      </c>
      <c r="I268" s="67">
        <v>4372095</v>
      </c>
      <c r="J268" s="66">
        <v>3303280</v>
      </c>
      <c r="K268" s="20">
        <f t="shared" si="14"/>
        <v>0.75553710520928752</v>
      </c>
      <c r="L268" s="67">
        <v>2237410</v>
      </c>
      <c r="M268" s="66">
        <v>2371483</v>
      </c>
      <c r="N268" s="20">
        <f t="shared" si="15"/>
        <v>1.0599233041775982</v>
      </c>
      <c r="O268" s="66">
        <v>11755708</v>
      </c>
      <c r="P268" s="66">
        <v>473650</v>
      </c>
      <c r="Q268" s="67">
        <v>4373120</v>
      </c>
      <c r="R268" s="66">
        <v>4509588</v>
      </c>
      <c r="S268" s="20">
        <f t="shared" si="21"/>
        <v>1.0312060954192888</v>
      </c>
      <c r="T268" s="66">
        <v>2577396</v>
      </c>
      <c r="U268" s="67">
        <v>1566.9999999999998</v>
      </c>
      <c r="V268" s="66">
        <v>66</v>
      </c>
      <c r="W268" s="20">
        <f t="shared" si="16"/>
        <v>4.2118698149329933E-2</v>
      </c>
      <c r="X268" s="66">
        <v>8262534</v>
      </c>
      <c r="Y268" s="66">
        <v>908856</v>
      </c>
      <c r="Z268" s="67">
        <v>69229054</v>
      </c>
      <c r="AA268" s="66">
        <v>53512292</v>
      </c>
      <c r="AB268" s="20">
        <f t="shared" si="20"/>
        <v>0.77297447976105527</v>
      </c>
      <c r="AC268" s="67">
        <v>5635207</v>
      </c>
      <c r="AD268" s="66">
        <v>4864013</v>
      </c>
      <c r="AE268" s="20">
        <f t="shared" si="18"/>
        <v>0.86314717454034962</v>
      </c>
      <c r="AF268" s="66">
        <v>284</v>
      </c>
      <c r="AG268" s="66">
        <v>8512291</v>
      </c>
      <c r="AH268" s="66">
        <v>51145</v>
      </c>
      <c r="AI268" s="15">
        <v>474132</v>
      </c>
      <c r="AJ268" s="8">
        <f t="shared" si="22"/>
        <v>209176399</v>
      </c>
    </row>
    <row r="269" spans="1:36" x14ac:dyDescent="0.15">
      <c r="A269" s="14">
        <v>45169</v>
      </c>
      <c r="B269" s="66">
        <v>109923692</v>
      </c>
      <c r="C269" s="66">
        <v>83033</v>
      </c>
      <c r="D269" s="67">
        <v>184741</v>
      </c>
      <c r="E269" s="66">
        <v>208091</v>
      </c>
      <c r="F269" s="20">
        <f t="shared" si="19"/>
        <v>1.1263931666495255</v>
      </c>
      <c r="G269" s="66">
        <v>30334</v>
      </c>
      <c r="H269" s="66">
        <v>596142</v>
      </c>
      <c r="I269" s="67">
        <v>4373131</v>
      </c>
      <c r="J269" s="66">
        <v>3289553</v>
      </c>
      <c r="K269" s="20">
        <f t="shared" si="14"/>
        <v>0.75221917660367366</v>
      </c>
      <c r="L269" s="67">
        <v>2493124</v>
      </c>
      <c r="M269" s="66">
        <v>2378840</v>
      </c>
      <c r="N269" s="20">
        <f t="shared" si="15"/>
        <v>0.95416032255114469</v>
      </c>
      <c r="O269" s="66">
        <v>11733372</v>
      </c>
      <c r="P269" s="66">
        <v>476832</v>
      </c>
      <c r="Q269" s="67">
        <v>4722147</v>
      </c>
      <c r="R269" s="66">
        <v>4540229</v>
      </c>
      <c r="S269" s="20">
        <f t="shared" si="21"/>
        <v>0.96147557456385835</v>
      </c>
      <c r="T269" s="29">
        <f>_xlfn.FORECAST.ETS($A269,T$10:T$268,$A$10:$A$268,12,1)</f>
        <v>2956571.8716916917</v>
      </c>
      <c r="U269" s="67">
        <v>2803</v>
      </c>
      <c r="V269" s="66">
        <v>77</v>
      </c>
      <c r="W269" s="20">
        <f t="shared" si="16"/>
        <v>2.7470567249375667E-2</v>
      </c>
      <c r="X269" s="66">
        <v>8107288</v>
      </c>
      <c r="Y269" s="66">
        <v>916537</v>
      </c>
      <c r="Z269" s="67">
        <v>67018085</v>
      </c>
      <c r="AA269" s="66">
        <v>56373867</v>
      </c>
      <c r="AB269" s="20">
        <f t="shared" si="20"/>
        <v>0.84117394580880667</v>
      </c>
      <c r="AC269" s="67">
        <v>5363000</v>
      </c>
      <c r="AD269" s="66">
        <v>4986943</v>
      </c>
      <c r="AE269" s="20">
        <f t="shared" si="18"/>
        <v>0.92987935856796566</v>
      </c>
      <c r="AF269" s="66">
        <v>454</v>
      </c>
      <c r="AG269" s="66">
        <v>7902645</v>
      </c>
      <c r="AH269" s="66">
        <v>48222</v>
      </c>
      <c r="AI269" s="29">
        <v>498031</v>
      </c>
      <c r="AJ269" s="8">
        <f t="shared" ref="AJ269:AJ277" si="23">SUM(B269:C269,E269,G269,H269,J269,M269,O269:P269,R269,T269,V269,X269:Y269,AA269,AD269,AF269:AI269)</f>
        <v>215050753.8716917</v>
      </c>
    </row>
    <row r="270" spans="1:36" x14ac:dyDescent="0.15">
      <c r="A270" s="28">
        <v>45199</v>
      </c>
      <c r="B270" s="29">
        <f>_xlfn.FORECAST.ETS($A270,B$10:B$269,$A$10:$A$269,12,1)</f>
        <v>97885983.367331371</v>
      </c>
      <c r="C270" s="29">
        <f>_xlfn.FORECAST.ETS($A270,C$10:C$269,$A$10:$A$269,12,1)</f>
        <v>79049.284116893177</v>
      </c>
      <c r="D270" s="29">
        <f>_xlfn.FORECAST.ETS($A270,D$10:D$269,$A$10:$A$269,12,1)</f>
        <v>120303.73700275042</v>
      </c>
      <c r="E270" s="29">
        <f t="shared" ref="E270" si="24">D270*F270</f>
        <v>137821.47846751404</v>
      </c>
      <c r="F270" s="30">
        <f>_xlfn.FORECAST.ETS($A270,F$10:F$269,$A$10:$A$269,12,1)</f>
        <v>1.1456126127184487</v>
      </c>
      <c r="G270" s="29">
        <f>_xlfn.FORECAST.ETS($A270,G$10:G$269,$A$10:$A$269,12,1)</f>
        <v>27466.737966373337</v>
      </c>
      <c r="H270" s="29">
        <f>_xlfn.FORECAST.ETS($A270,H$10:H$269,$A$10:$A$269,1,1)</f>
        <v>709529.98511789762</v>
      </c>
      <c r="I270" s="29">
        <f>_xlfn.FORECAST.ETS($A270,I$10:I$269,$A$10:$A$269,12,1)</f>
        <v>4386109.5997046651</v>
      </c>
      <c r="J270" s="29">
        <f>I270*K270</f>
        <v>3134393.0097461906</v>
      </c>
      <c r="K270" s="30">
        <f>_xlfn.FORECAST.ETS($A270,K$10:K$269,$A$10:$A$269,12,1)</f>
        <v>0.71461803187892114</v>
      </c>
      <c r="L270" s="29">
        <f>_xlfn.FORECAST.ETS($A270,L$10:L$269,$A$10:$A$269,12,1)</f>
        <v>2426676.3454275145</v>
      </c>
      <c r="M270" s="29">
        <f>L270*N270</f>
        <v>2187968.9918252304</v>
      </c>
      <c r="N270" s="30">
        <f>_xlfn.FORECAST.ETS($A270,N$10:N$269,$A$10:$A$269,12,1)</f>
        <v>0.90163197739489642</v>
      </c>
      <c r="O270" s="29">
        <f>_xlfn.FORECAST.ETS($A270,O$10:O$269,$A$10:$A$269,12,1)</f>
        <v>10658985.295329798</v>
      </c>
      <c r="P270" s="29">
        <f>_xlfn.FORECAST.ETS($A270,P$10:P$262,$A$10:$A$262,12,1)</f>
        <v>481301.92082264606</v>
      </c>
      <c r="Q270" s="29">
        <f>_xlfn.FORECAST.ETS($A270,Q$10:Q$269,$A$10:$A$269,12,1)</f>
        <v>4416514.886320496</v>
      </c>
      <c r="R270" s="29">
        <f>Q270*S270</f>
        <v>3928637.6926878076</v>
      </c>
      <c r="S270" s="30">
        <f>_xlfn.FORECAST.ETS($A270,S$10:S$269,$A$10:$A$269,12,1)</f>
        <v>0.88953344295434933</v>
      </c>
      <c r="T270" s="29">
        <f>_xlfn.FORECAST.ETS($A270,T$10:T$268,$A$10:$A$268,12,1)</f>
        <v>2948370.4181065545</v>
      </c>
      <c r="U270" s="29">
        <f>_xlfn.FORECAST.ETS($A270,U$10:U$269,$A$10:$A$269,12,1)</f>
        <v>2406.5694201994547</v>
      </c>
      <c r="V270" s="29">
        <f>U270*W270</f>
        <v>-186.39264950676076</v>
      </c>
      <c r="W270" s="30">
        <f>_xlfn.FORECAST.ETS($A270,W$10:W$269,$A$10:$A$269,12,1)</f>
        <v>-7.7451598920139475E-2</v>
      </c>
      <c r="X270" s="29">
        <f>_xlfn.FORECAST.ETS($A270,X$10:X$269,$A$10:$A$269,12,1)</f>
        <v>6735546.8490197882</v>
      </c>
      <c r="Y270" s="29">
        <f>_xlfn.FORECAST.ETS($A270,Y$10:Y$269,$A$10:$A$269,12,1)</f>
        <v>811214.4576588989</v>
      </c>
      <c r="Z270" s="29">
        <f>_xlfn.FORECAST.ETS($A270,Z$10:Z$269,$A$10:$A$269,12,1)</f>
        <v>51532676.023316614</v>
      </c>
      <c r="AA270" s="29">
        <f>Z270*AB270</f>
        <v>46622454.838067397</v>
      </c>
      <c r="AB270" s="30">
        <f>_xlfn.FORECAST.ETS($A270,AB$10:AB$269,$A$10:$A$269,12,1)</f>
        <v>0.90471635544353401</v>
      </c>
      <c r="AC270" s="29">
        <f>_xlfn.FORECAST.ETS($A270,AC$10:AC$269,$A$10:$A$269,12,1)</f>
        <v>5786815.1112077395</v>
      </c>
      <c r="AD270" s="29">
        <f>AC270*AE270</f>
        <v>4684137.7531031715</v>
      </c>
      <c r="AE270" s="30">
        <f>_xlfn.FORECAST.ETS($A270,AE$10:AE$269,$A$10:$A$269,12,1)</f>
        <v>0.80945004516060415</v>
      </c>
      <c r="AF270" s="29">
        <f>_xlfn.FORECAST.ETS($A270,AF$10:AF$269,$A$10:$A$269,12,1)</f>
        <v>260.78312006974284</v>
      </c>
      <c r="AG270" s="29">
        <f>_xlfn.FORECAST.ETS($A270,AG$10:AG$269,$A$10:$A$269,12,1)</f>
        <v>7439223.4370774338</v>
      </c>
      <c r="AH270" s="29">
        <f>_xlfn.FORECAST.ETS($A270,AH$10:AH$269,$A$10:$A$269,12,1)</f>
        <v>47179.358244727664</v>
      </c>
      <c r="AI270" s="29">
        <v>441553</v>
      </c>
      <c r="AJ270" s="8">
        <f t="shared" si="23"/>
        <v>188960892.26516023</v>
      </c>
    </row>
    <row r="271" spans="1:36" x14ac:dyDescent="0.15">
      <c r="A271" s="28">
        <v>45230</v>
      </c>
      <c r="B271" s="29">
        <f t="shared" ref="B271:D277" si="25">_xlfn.FORECAST.ETS($A271,B$10:B$269,$A$10:$A$269,12,1)</f>
        <v>95751447.673852578</v>
      </c>
      <c r="C271" s="29">
        <f t="shared" si="25"/>
        <v>87854.399899011085</v>
      </c>
      <c r="D271" s="29">
        <f t="shared" si="25"/>
        <v>197208.72173835762</v>
      </c>
      <c r="E271" s="29">
        <f t="shared" ref="E271:E277" si="26">D271*F271</f>
        <v>181956.65086728154</v>
      </c>
      <c r="F271" s="30">
        <f t="shared" ref="F271:G277" si="27">_xlfn.FORECAST.ETS($A271,F$10:F$269,$A$10:$A$269,12,1)</f>
        <v>0.92266026199738049</v>
      </c>
      <c r="G271" s="29">
        <f t="shared" si="27"/>
        <v>30905.690992993481</v>
      </c>
      <c r="H271" s="29">
        <f t="shared" ref="H271:H277" si="28">_xlfn.FORECAST.ETS($A271,H$10:H$269,$A$10:$A$269,1,1)</f>
        <v>710637.91642312496</v>
      </c>
      <c r="I271" s="29">
        <f t="shared" ref="I271:I277" si="29">_xlfn.FORECAST.ETS($A271,I$10:I$269,$A$10:$A$269,12,1)</f>
        <v>5323070.2571525835</v>
      </c>
      <c r="J271" s="29">
        <f t="shared" ref="J271:J277" si="30">I271*K271</f>
        <v>3503413.071270315</v>
      </c>
      <c r="K271" s="30">
        <f t="shared" ref="K271:L277" si="31">_xlfn.FORECAST.ETS($A271,K$10:K$269,$A$10:$A$269,12,1)</f>
        <v>0.65815645896516128</v>
      </c>
      <c r="L271" s="29">
        <f t="shared" si="31"/>
        <v>2755981.9020706681</v>
      </c>
      <c r="M271" s="29">
        <f t="shared" ref="M271:M277" si="32">L271*N271</f>
        <v>2238644.9168321597</v>
      </c>
      <c r="N271" s="30">
        <f t="shared" ref="N271:O277" si="33">_xlfn.FORECAST.ETS($A271,N$10:N$269,$A$10:$A$269,12,1)</f>
        <v>0.81228578284573838</v>
      </c>
      <c r="O271" s="29">
        <f t="shared" si="33"/>
        <v>10229192.917052649</v>
      </c>
      <c r="P271" s="29">
        <f t="shared" ref="P271:P277" si="34">_xlfn.FORECAST.ETS($A271,P$10:P$262,$A$10:$A$262,12,1)</f>
        <v>490651.101851026</v>
      </c>
      <c r="Q271" s="29">
        <f t="shared" ref="Q271:Q277" si="35">_xlfn.FORECAST.ETS($A271,Q$10:Q$269,$A$10:$A$269,12,1)</f>
        <v>5203422.1899736794</v>
      </c>
      <c r="R271" s="29">
        <f t="shared" ref="R271:R277" si="36">Q271*S271</f>
        <v>4190465.9738512542</v>
      </c>
      <c r="S271" s="30">
        <f t="shared" ref="S271:S277" si="37">_xlfn.FORECAST.ETS($A271,S$10:S$269,$A$10:$A$269,12,1)</f>
        <v>0.80532884337652622</v>
      </c>
      <c r="T271" s="29">
        <f t="shared" ref="T271:T277" si="38">_xlfn.FORECAST.ETS($A271,T$10:T$268,$A$10:$A$268,12,1)</f>
        <v>2791618.9740848909</v>
      </c>
      <c r="U271" s="29">
        <f t="shared" ref="U271:U277" si="39">_xlfn.FORECAST.ETS($A271,U$10:U$269,$A$10:$A$269,12,1)</f>
        <v>2616.3416131491549</v>
      </c>
      <c r="V271" s="29">
        <f t="shared" ref="V271:V277" si="40">U271*W271</f>
        <v>-194.90333659631588</v>
      </c>
      <c r="W271" s="30">
        <f t="shared" ref="W271:W277" si="41">_xlfn.FORECAST.ETS($A271,W$10:W$269,$A$10:$A$269,12,1)</f>
        <v>-7.4494605603784597E-2</v>
      </c>
      <c r="X271" s="29">
        <f t="shared" ref="X271:Z277" si="42">_xlfn.FORECAST.ETS($A271,X$10:X$269,$A$10:$A$269,12,1)</f>
        <v>6678469.1281913267</v>
      </c>
      <c r="Y271" s="29">
        <f t="shared" si="42"/>
        <v>844467.67887096992</v>
      </c>
      <c r="Z271" s="29">
        <f t="shared" si="42"/>
        <v>47633369.301613025</v>
      </c>
      <c r="AA271" s="29">
        <f t="shared" ref="AA271:AA277" si="43">Z271*AB271</f>
        <v>47268143.718734354</v>
      </c>
      <c r="AB271" s="30">
        <f t="shared" ref="AB271:AC277" si="44">_xlfn.FORECAST.ETS($A271,AB$10:AB$269,$A$10:$A$269,12,1)</f>
        <v>0.99233256878038423</v>
      </c>
      <c r="AC271" s="29">
        <f t="shared" si="44"/>
        <v>5249983.499069063</v>
      </c>
      <c r="AD271" s="29">
        <f t="shared" ref="AD271:AD277" si="45">AC271*AE271</f>
        <v>4526776.0770656988</v>
      </c>
      <c r="AE271" s="30">
        <f t="shared" ref="AE271:AH277" si="46">_xlfn.FORECAST.ETS($A271,AE$10:AE$269,$A$10:$A$269,12,1)</f>
        <v>0.86224577236640743</v>
      </c>
      <c r="AF271" s="29">
        <f t="shared" si="46"/>
        <v>307.80078112585716</v>
      </c>
      <c r="AG271" s="29">
        <f t="shared" si="46"/>
        <v>8321844.0635543168</v>
      </c>
      <c r="AH271" s="29">
        <f t="shared" si="46"/>
        <v>48429.609834189199</v>
      </c>
      <c r="AI271" s="29">
        <v>400998</v>
      </c>
      <c r="AJ271" s="8">
        <f t="shared" si="23"/>
        <v>188296030.46067271</v>
      </c>
    </row>
    <row r="272" spans="1:36" x14ac:dyDescent="0.15">
      <c r="A272" s="28">
        <v>45260</v>
      </c>
      <c r="B272" s="29">
        <f t="shared" si="25"/>
        <v>75740198.136172593</v>
      </c>
      <c r="C272" s="29">
        <f t="shared" si="25"/>
        <v>72296.010723689091</v>
      </c>
      <c r="D272" s="29">
        <f t="shared" si="25"/>
        <v>196824.05683156213</v>
      </c>
      <c r="E272" s="29">
        <f t="shared" si="26"/>
        <v>151775.92819604641</v>
      </c>
      <c r="F272" s="30">
        <f t="shared" si="27"/>
        <v>0.77112488503340337</v>
      </c>
      <c r="G272" s="29">
        <f t="shared" si="27"/>
        <v>28157.181824683172</v>
      </c>
      <c r="H272" s="29">
        <f t="shared" si="28"/>
        <v>711676.60202177742</v>
      </c>
      <c r="I272" s="29">
        <f t="shared" si="29"/>
        <v>4840992.6589810029</v>
      </c>
      <c r="J272" s="29">
        <f t="shared" si="30"/>
        <v>3141036.4799504746</v>
      </c>
      <c r="K272" s="30">
        <f t="shared" si="31"/>
        <v>0.64884140531038159</v>
      </c>
      <c r="L272" s="29">
        <f t="shared" si="31"/>
        <v>2754305.7920638933</v>
      </c>
      <c r="M272" s="29">
        <f t="shared" si="32"/>
        <v>1951835.6719592952</v>
      </c>
      <c r="N272" s="30">
        <f t="shared" si="33"/>
        <v>0.70864886447365727</v>
      </c>
      <c r="O272" s="29">
        <f t="shared" si="33"/>
        <v>7948681.3853087137</v>
      </c>
      <c r="P272" s="29">
        <f t="shared" si="34"/>
        <v>385954.78374870121</v>
      </c>
      <c r="Q272" s="29">
        <f t="shared" si="35"/>
        <v>4714713.8381234715</v>
      </c>
      <c r="R272" s="29">
        <f t="shared" si="36"/>
        <v>3451174.4175491659</v>
      </c>
      <c r="S272" s="30">
        <f t="shared" si="37"/>
        <v>0.73200082466145733</v>
      </c>
      <c r="T272" s="29">
        <f t="shared" si="38"/>
        <v>2091205.6867723647</v>
      </c>
      <c r="U272" s="29">
        <f t="shared" si="39"/>
        <v>2572.7865561163676</v>
      </c>
      <c r="V272" s="29">
        <f t="shared" si="40"/>
        <v>-283.96630079566404</v>
      </c>
      <c r="W272" s="30">
        <f t="shared" si="41"/>
        <v>-0.110373050621157</v>
      </c>
      <c r="X272" s="29">
        <f t="shared" si="42"/>
        <v>5109213.5164208561</v>
      </c>
      <c r="Y272" s="29">
        <f t="shared" si="42"/>
        <v>707777.35596390779</v>
      </c>
      <c r="Z272" s="29">
        <f t="shared" si="42"/>
        <v>46007202.3536167</v>
      </c>
      <c r="AA272" s="29">
        <f t="shared" si="43"/>
        <v>35266471.669406973</v>
      </c>
      <c r="AB272" s="30">
        <f t="shared" si="44"/>
        <v>0.76654240782442662</v>
      </c>
      <c r="AC272" s="29">
        <f t="shared" si="44"/>
        <v>5557750.7653561411</v>
      </c>
      <c r="AD272" s="29">
        <f t="shared" si="45"/>
        <v>3967851.9636736731</v>
      </c>
      <c r="AE272" s="30">
        <f t="shared" si="46"/>
        <v>0.71393125226251719</v>
      </c>
      <c r="AF272" s="29">
        <f t="shared" si="46"/>
        <v>259.68977639225511</v>
      </c>
      <c r="AG272" s="29">
        <f t="shared" si="46"/>
        <v>7161939.2519162735</v>
      </c>
      <c r="AH272" s="29">
        <f t="shared" si="46"/>
        <v>47233.486422198301</v>
      </c>
      <c r="AI272" s="29">
        <v>292115</v>
      </c>
      <c r="AJ272" s="8">
        <f t="shared" si="23"/>
        <v>148226570.25150698</v>
      </c>
    </row>
    <row r="273" spans="1:37" x14ac:dyDescent="0.15">
      <c r="A273" s="28">
        <v>45291</v>
      </c>
      <c r="B273" s="29">
        <f t="shared" si="25"/>
        <v>65404107.297044121</v>
      </c>
      <c r="C273" s="29">
        <f t="shared" si="25"/>
        <v>68657.645775166486</v>
      </c>
      <c r="D273" s="29">
        <f t="shared" si="25"/>
        <v>91408.821698561398</v>
      </c>
      <c r="E273" s="29">
        <f t="shared" si="26"/>
        <v>89884.049166833924</v>
      </c>
      <c r="F273" s="30">
        <f t="shared" si="27"/>
        <v>0.9833191971694405</v>
      </c>
      <c r="G273" s="29">
        <f t="shared" si="27"/>
        <v>21355.810061025855</v>
      </c>
      <c r="H273" s="29">
        <f t="shared" si="28"/>
        <v>712784.53332700476</v>
      </c>
      <c r="I273" s="29">
        <f t="shared" si="29"/>
        <v>5256787.4024657169</v>
      </c>
      <c r="J273" s="29">
        <f t="shared" si="30"/>
        <v>2953293.7022493593</v>
      </c>
      <c r="K273" s="30">
        <f t="shared" si="31"/>
        <v>0.56180580954521864</v>
      </c>
      <c r="L273" s="29">
        <f t="shared" si="31"/>
        <v>3038070.4655766841</v>
      </c>
      <c r="M273" s="29">
        <f t="shared" si="32"/>
        <v>1675936.9664500554</v>
      </c>
      <c r="N273" s="30">
        <f t="shared" si="33"/>
        <v>0.55164519238099052</v>
      </c>
      <c r="O273" s="29">
        <f t="shared" si="33"/>
        <v>7246643.2236075019</v>
      </c>
      <c r="P273" s="29">
        <f t="shared" si="34"/>
        <v>347772.2824840612</v>
      </c>
      <c r="Q273" s="29">
        <f t="shared" si="35"/>
        <v>5232674.7481948957</v>
      </c>
      <c r="R273" s="29">
        <f t="shared" si="36"/>
        <v>3050492.7085327553</v>
      </c>
      <c r="S273" s="30">
        <f t="shared" si="37"/>
        <v>0.5829700593535031</v>
      </c>
      <c r="T273" s="29">
        <f t="shared" si="38"/>
        <v>1548017.3094622898</v>
      </c>
      <c r="U273" s="29">
        <f t="shared" si="39"/>
        <v>3186.7396863454142</v>
      </c>
      <c r="V273" s="29">
        <f t="shared" si="40"/>
        <v>-474.83568299383472</v>
      </c>
      <c r="W273" s="30">
        <f t="shared" si="41"/>
        <v>-0.14900359920467215</v>
      </c>
      <c r="X273" s="29">
        <f t="shared" si="42"/>
        <v>4755642.091767719</v>
      </c>
      <c r="Y273" s="29">
        <f t="shared" si="42"/>
        <v>655650.533699597</v>
      </c>
      <c r="Z273" s="29">
        <f t="shared" si="42"/>
        <v>46333229.597354203</v>
      </c>
      <c r="AA273" s="29">
        <f t="shared" si="43"/>
        <v>30584597.234832209</v>
      </c>
      <c r="AB273" s="30">
        <f t="shared" si="44"/>
        <v>0.66010069879909039</v>
      </c>
      <c r="AC273" s="29">
        <f t="shared" si="44"/>
        <v>7104145.9098768961</v>
      </c>
      <c r="AD273" s="29">
        <f t="shared" si="45"/>
        <v>3730068.7413580739</v>
      </c>
      <c r="AE273" s="30">
        <f t="shared" si="46"/>
        <v>0.5250551985668197</v>
      </c>
      <c r="AF273" s="29">
        <f t="shared" si="46"/>
        <v>251.36709876589697</v>
      </c>
      <c r="AG273" s="29">
        <f t="shared" si="46"/>
        <v>6489831.2307816166</v>
      </c>
      <c r="AH273" s="29">
        <f t="shared" si="46"/>
        <v>52383.650677933299</v>
      </c>
      <c r="AI273" s="29">
        <v>215020</v>
      </c>
      <c r="AJ273" s="8">
        <f t="shared" si="23"/>
        <v>129601915.54269308</v>
      </c>
    </row>
    <row r="274" spans="1:37" x14ac:dyDescent="0.15">
      <c r="A274" s="28">
        <v>45322</v>
      </c>
      <c r="B274" s="29">
        <f t="shared" si="25"/>
        <v>86982633.79931356</v>
      </c>
      <c r="C274" s="29">
        <f t="shared" si="25"/>
        <v>91435.50621538749</v>
      </c>
      <c r="D274" s="29">
        <f t="shared" si="25"/>
        <v>222240.13037551942</v>
      </c>
      <c r="E274" s="29">
        <f t="shared" si="26"/>
        <v>154858.80289728424</v>
      </c>
      <c r="F274" s="30">
        <f t="shared" si="27"/>
        <v>0.69680845955057324</v>
      </c>
      <c r="G274" s="29">
        <f t="shared" si="27"/>
        <v>28307.238995608695</v>
      </c>
      <c r="H274" s="29">
        <f t="shared" si="28"/>
        <v>713857.84177894564</v>
      </c>
      <c r="I274" s="29">
        <f t="shared" si="29"/>
        <v>4502735.6405938817</v>
      </c>
      <c r="J274" s="29">
        <f t="shared" si="30"/>
        <v>3488001.5993643655</v>
      </c>
      <c r="K274" s="30">
        <f t="shared" si="31"/>
        <v>0.77464054694188544</v>
      </c>
      <c r="L274" s="29">
        <f t="shared" si="31"/>
        <v>2532754.6876727305</v>
      </c>
      <c r="M274" s="29">
        <f t="shared" si="32"/>
        <v>2198655.7051643413</v>
      </c>
      <c r="N274" s="30">
        <f t="shared" si="33"/>
        <v>0.86808869246812748</v>
      </c>
      <c r="O274" s="29">
        <f t="shared" si="33"/>
        <v>9505204.8038490154</v>
      </c>
      <c r="P274" s="29">
        <f t="shared" si="34"/>
        <v>478532.39831171074</v>
      </c>
      <c r="Q274" s="29">
        <f t="shared" si="35"/>
        <v>4706845.6852671942</v>
      </c>
      <c r="R274" s="29">
        <f t="shared" si="36"/>
        <v>4024998.7286006133</v>
      </c>
      <c r="S274" s="30">
        <f t="shared" si="37"/>
        <v>0.85513717630454367</v>
      </c>
      <c r="T274" s="29">
        <f t="shared" si="38"/>
        <v>1826375.814300311</v>
      </c>
      <c r="U274" s="29">
        <f t="shared" si="39"/>
        <v>2306.1608343357179</v>
      </c>
      <c r="V274" s="29">
        <f t="shared" si="40"/>
        <v>797.80376031961293</v>
      </c>
      <c r="W274" s="30">
        <f t="shared" si="41"/>
        <v>0.34594454490829896</v>
      </c>
      <c r="X274" s="29">
        <f t="shared" si="42"/>
        <v>6976895.1040198477</v>
      </c>
      <c r="Y274" s="29">
        <f t="shared" si="42"/>
        <v>975708.22170411132</v>
      </c>
      <c r="Z274" s="29">
        <f t="shared" si="42"/>
        <v>45057028.215842344</v>
      </c>
      <c r="AA274" s="29">
        <f t="shared" si="43"/>
        <v>35404689.164377533</v>
      </c>
      <c r="AB274" s="30">
        <f t="shared" si="44"/>
        <v>0.78577506254460461</v>
      </c>
      <c r="AC274" s="29">
        <f t="shared" si="44"/>
        <v>5037236.2790832594</v>
      </c>
      <c r="AD274" s="29">
        <f t="shared" si="45"/>
        <v>4545409.407727018</v>
      </c>
      <c r="AE274" s="30">
        <f t="shared" si="46"/>
        <v>0.90236176265971191</v>
      </c>
      <c r="AF274" s="29">
        <f t="shared" si="46"/>
        <v>215.19176702887944</v>
      </c>
      <c r="AG274" s="29">
        <f t="shared" si="46"/>
        <v>7657061.7872281196</v>
      </c>
      <c r="AH274" s="29">
        <f t="shared" si="46"/>
        <v>49512.321815165007</v>
      </c>
      <c r="AI274" s="29">
        <v>316602</v>
      </c>
      <c r="AJ274" s="8">
        <f t="shared" si="23"/>
        <v>165419753.24119028</v>
      </c>
    </row>
    <row r="275" spans="1:37" x14ac:dyDescent="0.15">
      <c r="A275" s="28">
        <v>45351</v>
      </c>
      <c r="B275" s="29">
        <f t="shared" si="25"/>
        <v>70619729.084255159</v>
      </c>
      <c r="C275" s="29">
        <f t="shared" si="25"/>
        <v>71883.174073560149</v>
      </c>
      <c r="D275" s="29">
        <f t="shared" si="25"/>
        <v>114012.01005095281</v>
      </c>
      <c r="E275" s="29">
        <f t="shared" si="26"/>
        <v>101966.56909410284</v>
      </c>
      <c r="F275" s="30">
        <f t="shared" si="27"/>
        <v>0.89434936765462891</v>
      </c>
      <c r="G275" s="29">
        <f t="shared" si="27"/>
        <v>22431.330986679888</v>
      </c>
      <c r="H275" s="29">
        <f t="shared" si="28"/>
        <v>714861.90452430793</v>
      </c>
      <c r="I275" s="29">
        <f t="shared" si="29"/>
        <v>4202019.2581310943</v>
      </c>
      <c r="J275" s="29">
        <f t="shared" si="30"/>
        <v>2942622.435537186</v>
      </c>
      <c r="K275" s="30">
        <f t="shared" si="31"/>
        <v>0.70028770806870544</v>
      </c>
      <c r="L275" s="29">
        <f t="shared" si="31"/>
        <v>2304551.6703262799</v>
      </c>
      <c r="M275" s="29">
        <f t="shared" si="32"/>
        <v>1792331.7539193786</v>
      </c>
      <c r="N275" s="30">
        <f t="shared" si="33"/>
        <v>0.77773554700364744</v>
      </c>
      <c r="O275" s="29">
        <f t="shared" si="33"/>
        <v>7249282.0613938691</v>
      </c>
      <c r="P275" s="29">
        <f t="shared" si="34"/>
        <v>356928.55609707453</v>
      </c>
      <c r="Q275" s="29">
        <f t="shared" si="35"/>
        <v>4333304.3187595839</v>
      </c>
      <c r="R275" s="29">
        <f t="shared" si="36"/>
        <v>3282223.2313484973</v>
      </c>
      <c r="S275" s="30">
        <f t="shared" si="37"/>
        <v>0.75744120188817932</v>
      </c>
      <c r="T275" s="29">
        <f t="shared" si="38"/>
        <v>1185377.9286460723</v>
      </c>
      <c r="U275" s="29">
        <f t="shared" si="39"/>
        <v>2357.9582361978855</v>
      </c>
      <c r="V275" s="29">
        <f t="shared" si="40"/>
        <v>446.63969969903354</v>
      </c>
      <c r="W275" s="30">
        <f t="shared" si="41"/>
        <v>0.1894179857991134</v>
      </c>
      <c r="X275" s="29">
        <f t="shared" si="42"/>
        <v>6551579.950055195</v>
      </c>
      <c r="Y275" s="29">
        <f t="shared" si="42"/>
        <v>821132.82625549298</v>
      </c>
      <c r="Z275" s="29">
        <f t="shared" si="42"/>
        <v>44898716.743421182</v>
      </c>
      <c r="AA275" s="29">
        <f t="shared" si="43"/>
        <v>30443095.345857322</v>
      </c>
      <c r="AB275" s="30">
        <f t="shared" si="44"/>
        <v>0.67803931947159757</v>
      </c>
      <c r="AC275" s="29">
        <f t="shared" si="44"/>
        <v>5030788.557894635</v>
      </c>
      <c r="AD275" s="29">
        <f t="shared" si="45"/>
        <v>4056158.4433815582</v>
      </c>
      <c r="AE275" s="30">
        <f t="shared" si="46"/>
        <v>0.80626692946901435</v>
      </c>
      <c r="AF275" s="29">
        <f t="shared" si="46"/>
        <v>204.06272399923756</v>
      </c>
      <c r="AG275" s="29">
        <f t="shared" si="46"/>
        <v>6882869.972878594</v>
      </c>
      <c r="AH275" s="29">
        <f t="shared" si="46"/>
        <v>49050.278087378712</v>
      </c>
      <c r="AI275" s="29">
        <v>222421</v>
      </c>
      <c r="AJ275" s="8">
        <f t="shared" si="23"/>
        <v>137366596.54881516</v>
      </c>
    </row>
    <row r="276" spans="1:37" x14ac:dyDescent="0.15">
      <c r="A276" s="28">
        <v>45382</v>
      </c>
      <c r="B276" s="29">
        <f t="shared" si="25"/>
        <v>89911696.543964311</v>
      </c>
      <c r="C276" s="29">
        <f t="shared" si="25"/>
        <v>94704.608365032866</v>
      </c>
      <c r="D276" s="29">
        <f t="shared" si="25"/>
        <v>161989.29654248295</v>
      </c>
      <c r="E276" s="29">
        <f t="shared" si="26"/>
        <v>151526.1055952968</v>
      </c>
      <c r="F276" s="30">
        <f t="shared" si="27"/>
        <v>0.93540813392913214</v>
      </c>
      <c r="G276" s="29">
        <f t="shared" si="27"/>
        <v>28511.93337067392</v>
      </c>
      <c r="H276" s="29">
        <f t="shared" si="28"/>
        <v>716004.45868282544</v>
      </c>
      <c r="I276" s="29">
        <f t="shared" si="29"/>
        <v>4524322.4298976958</v>
      </c>
      <c r="J276" s="29">
        <f t="shared" si="30"/>
        <v>3642208.7188506708</v>
      </c>
      <c r="K276" s="30">
        <f t="shared" si="31"/>
        <v>0.80502854853627859</v>
      </c>
      <c r="L276" s="29">
        <f t="shared" si="31"/>
        <v>2781632.9286591173</v>
      </c>
      <c r="M276" s="29">
        <f t="shared" si="32"/>
        <v>2337592.4430696387</v>
      </c>
      <c r="N276" s="30">
        <f t="shared" si="33"/>
        <v>0.84036697257408155</v>
      </c>
      <c r="O276" s="29">
        <f t="shared" si="33"/>
        <v>9275893.1108527035</v>
      </c>
      <c r="P276" s="29">
        <f t="shared" si="34"/>
        <v>476929.41757706244</v>
      </c>
      <c r="Q276" s="29">
        <f t="shared" si="35"/>
        <v>4514847.7598050134</v>
      </c>
      <c r="R276" s="29">
        <f t="shared" si="36"/>
        <v>4394962.7099693175</v>
      </c>
      <c r="S276" s="30">
        <f t="shared" si="37"/>
        <v>0.97344649117451676</v>
      </c>
      <c r="T276" s="29">
        <f t="shared" si="38"/>
        <v>1671666.6402594384</v>
      </c>
      <c r="U276" s="29">
        <f t="shared" si="39"/>
        <v>2467.3048298892459</v>
      </c>
      <c r="V276" s="29">
        <f t="shared" si="40"/>
        <v>411.37392506981882</v>
      </c>
      <c r="W276" s="30">
        <f t="shared" si="41"/>
        <v>0.16673007732420517</v>
      </c>
      <c r="X276" s="29">
        <f t="shared" si="42"/>
        <v>9274862.3198292572</v>
      </c>
      <c r="Y276" s="29">
        <f t="shared" si="42"/>
        <v>1048376.7308761557</v>
      </c>
      <c r="Z276" s="29">
        <f t="shared" si="42"/>
        <v>52435526.816795364</v>
      </c>
      <c r="AA276" s="29">
        <f t="shared" si="43"/>
        <v>38981313.304930702</v>
      </c>
      <c r="AB276" s="30">
        <f t="shared" si="44"/>
        <v>0.74341416347598877</v>
      </c>
      <c r="AC276" s="29">
        <f t="shared" si="44"/>
        <v>6014660.2172921533</v>
      </c>
      <c r="AD276" s="29">
        <f t="shared" si="45"/>
        <v>4755026.1126225097</v>
      </c>
      <c r="AE276" s="30">
        <f t="shared" si="46"/>
        <v>0.7905726908648647</v>
      </c>
      <c r="AF276" s="29">
        <f t="shared" si="46"/>
        <v>233.45957623952199</v>
      </c>
      <c r="AG276" s="29">
        <f t="shared" si="46"/>
        <v>8781121.9541529007</v>
      </c>
      <c r="AH276" s="29">
        <f t="shared" si="46"/>
        <v>53393.429651659884</v>
      </c>
      <c r="AI276" s="29">
        <v>289171</v>
      </c>
      <c r="AJ276" s="8">
        <f t="shared" si="23"/>
        <v>175885606.37612146</v>
      </c>
    </row>
    <row r="277" spans="1:37" x14ac:dyDescent="0.15">
      <c r="A277" s="28">
        <v>45412</v>
      </c>
      <c r="B277" s="29">
        <f t="shared" si="25"/>
        <v>98206335.05929631</v>
      </c>
      <c r="C277" s="29">
        <f t="shared" si="25"/>
        <v>93235.550823618119</v>
      </c>
      <c r="D277" s="29">
        <f t="shared" si="25"/>
        <v>120540.89591465506</v>
      </c>
      <c r="E277" s="29">
        <f t="shared" si="26"/>
        <v>143238.56852401837</v>
      </c>
      <c r="F277" s="30">
        <f t="shared" si="27"/>
        <v>1.1882985225647702</v>
      </c>
      <c r="G277" s="29">
        <f t="shared" si="27"/>
        <v>29883.263049341305</v>
      </c>
      <c r="H277" s="29">
        <f t="shared" si="28"/>
        <v>717043.14428147615</v>
      </c>
      <c r="I277" s="29">
        <f t="shared" si="29"/>
        <v>4695447.5879633762</v>
      </c>
      <c r="J277" s="29">
        <f t="shared" si="30"/>
        <v>3688743.6786479517</v>
      </c>
      <c r="K277" s="30">
        <f t="shared" si="31"/>
        <v>0.78560001140336944</v>
      </c>
      <c r="L277" s="29">
        <f t="shared" si="31"/>
        <v>2639208.9975191029</v>
      </c>
      <c r="M277" s="29">
        <f t="shared" si="32"/>
        <v>2580109.3515663273</v>
      </c>
      <c r="N277" s="30">
        <f t="shared" si="33"/>
        <v>0.97760706105187944</v>
      </c>
      <c r="O277" s="29">
        <f t="shared" si="33"/>
        <v>10453967.218587793</v>
      </c>
      <c r="P277" s="29">
        <f t="shared" si="34"/>
        <v>493134.69822410255</v>
      </c>
      <c r="Q277" s="29">
        <f t="shared" si="35"/>
        <v>5012402.2745014401</v>
      </c>
      <c r="R277" s="29">
        <f t="shared" si="36"/>
        <v>4750766.4122496452</v>
      </c>
      <c r="S277" s="30">
        <f t="shared" si="37"/>
        <v>0.94780230158645462</v>
      </c>
      <c r="T277" s="29">
        <f t="shared" si="38"/>
        <v>1890079.6474422591</v>
      </c>
      <c r="U277" s="29">
        <f t="shared" si="39"/>
        <v>2492.4697396701044</v>
      </c>
      <c r="V277" s="29">
        <f t="shared" si="40"/>
        <v>282.65531807340432</v>
      </c>
      <c r="W277" s="30">
        <f t="shared" si="41"/>
        <v>0.11340371101589208</v>
      </c>
      <c r="X277" s="29">
        <f t="shared" si="42"/>
        <v>10244589.292747619</v>
      </c>
      <c r="Y277" s="29">
        <f t="shared" si="42"/>
        <v>1100140.885361759</v>
      </c>
      <c r="Z277" s="29">
        <f t="shared" si="42"/>
        <v>54471968.724487498</v>
      </c>
      <c r="AA277" s="29">
        <f t="shared" si="43"/>
        <v>45777630.533498257</v>
      </c>
      <c r="AB277" s="30">
        <f t="shared" si="44"/>
        <v>0.84038876518371985</v>
      </c>
      <c r="AC277" s="29">
        <f t="shared" si="44"/>
        <v>5397852.2626148649</v>
      </c>
      <c r="AD277" s="29">
        <f t="shared" si="45"/>
        <v>5125403.9614398135</v>
      </c>
      <c r="AE277" s="30">
        <f t="shared" si="46"/>
        <v>0.94952653612585713</v>
      </c>
      <c r="AF277" s="29">
        <f t="shared" si="46"/>
        <v>311.14777365813552</v>
      </c>
      <c r="AG277" s="29">
        <f t="shared" si="46"/>
        <v>9066594.393605765</v>
      </c>
      <c r="AH277" s="29">
        <f t="shared" si="46"/>
        <v>56110.623345755324</v>
      </c>
      <c r="AI277" s="29">
        <v>323870</v>
      </c>
      <c r="AJ277" s="8">
        <f t="shared" si="23"/>
        <v>194741470.08578351</v>
      </c>
    </row>
    <row r="278" spans="1:37" ht="21" x14ac:dyDescent="0.15">
      <c r="A278" s="31" t="s">
        <v>95</v>
      </c>
      <c r="B278" s="32">
        <f>SUM(B266:B277)</f>
        <v>1109065007.9612298</v>
      </c>
      <c r="C278" s="32">
        <f>SUM(C266:C277)</f>
        <v>1014226.1799923583</v>
      </c>
      <c r="D278" s="33"/>
      <c r="E278" s="32">
        <f>SUM(E266:E277)</f>
        <v>2024903.1528083782</v>
      </c>
      <c r="F278" s="33"/>
      <c r="G278" s="32">
        <f>SUM(G266:G277)</f>
        <v>347090.18724737968</v>
      </c>
      <c r="H278" s="32">
        <f>SUM(H266:H277)</f>
        <v>9034640.3861573599</v>
      </c>
      <c r="I278" s="33"/>
      <c r="J278" s="32">
        <f>SUM(J266:J277)</f>
        <v>40551772.695616506</v>
      </c>
      <c r="K278" s="33"/>
      <c r="L278" s="33"/>
      <c r="M278" s="32">
        <f>SUM(M266:M277)</f>
        <v>26933221.800786424</v>
      </c>
      <c r="N278" s="33"/>
      <c r="O278" s="32">
        <f>SUM(O266:O277)</f>
        <v>119011684.01598203</v>
      </c>
      <c r="P278" s="32">
        <f>SUM(P266:P277)</f>
        <v>5425669.1591163846</v>
      </c>
      <c r="Q278" s="33"/>
      <c r="R278" s="32">
        <f>SUM(R266:R277)</f>
        <v>49971129.874789067</v>
      </c>
      <c r="S278" s="33"/>
      <c r="T278" s="32">
        <f>SUM(T266:T277)</f>
        <v>26980424.29076587</v>
      </c>
      <c r="U278" s="33"/>
      <c r="V278" s="32">
        <f>SUM(V266:V277)</f>
        <v>1038.3747332692942</v>
      </c>
      <c r="W278" s="33"/>
      <c r="X278" s="32">
        <f>SUM(X266:X277)</f>
        <v>91282757.252051607</v>
      </c>
      <c r="Y278" s="32">
        <f>SUM(Y266:Y277)</f>
        <v>10750804.690390892</v>
      </c>
      <c r="Z278" s="33"/>
      <c r="AA278" s="32">
        <f>SUM(AA266:AA277)</f>
        <v>522574337.80970478</v>
      </c>
      <c r="AB278" s="33"/>
      <c r="AC278" s="33"/>
      <c r="AD278" s="32">
        <f>SUM(AD266:AD277)</f>
        <v>55513744.460371509</v>
      </c>
      <c r="AE278" s="33"/>
      <c r="AF278" s="32">
        <f>SUM(AF266:AF277)</f>
        <v>2983.5026172795269</v>
      </c>
      <c r="AG278" s="32">
        <f>SUM(AG266:AG277)</f>
        <v>97299354.091195017</v>
      </c>
      <c r="AH278" s="32">
        <f>SUM(AH266:AH277)</f>
        <v>608568.75807900727</v>
      </c>
      <c r="AI278" s="32">
        <f>SUM(AI266:AI277)</f>
        <v>4423053</v>
      </c>
      <c r="AJ278" s="32">
        <f>SUM(B278:AI278)</f>
        <v>2172816411.6436348</v>
      </c>
      <c r="AK278" s="8"/>
    </row>
    <row r="279" spans="1:37" x14ac:dyDescent="0.15">
      <c r="D279" s="19"/>
    </row>
    <row r="280" spans="1:37" x14ac:dyDescent="0.15">
      <c r="D280" s="19"/>
    </row>
    <row r="281" spans="1:37" x14ac:dyDescent="0.15">
      <c r="A281" s="65" t="s">
        <v>94</v>
      </c>
    </row>
    <row r="282" spans="1:37" x14ac:dyDescent="0.15">
      <c r="A282" s="2" t="s">
        <v>97</v>
      </c>
      <c r="B282" s="64">
        <f>SUM(B254:B265)</f>
        <v>1079472720</v>
      </c>
      <c r="C282" s="64">
        <f>SUM(C254:C265)</f>
        <v>930949</v>
      </c>
      <c r="E282" s="64">
        <f>SUM(E254:E265)</f>
        <v>2414057</v>
      </c>
      <c r="G282" s="64">
        <f>SUM(G254:G265)</f>
        <v>374496</v>
      </c>
      <c r="H282" s="64">
        <f>SUM(H254:H265)</f>
        <v>9216170</v>
      </c>
      <c r="J282" s="64">
        <f>SUM(J254:J265)</f>
        <v>37911152</v>
      </c>
      <c r="M282" s="64">
        <f>SUM(M254:M265)</f>
        <v>27440757</v>
      </c>
      <c r="O282" s="64">
        <f>SUM(O254:O265)</f>
        <v>122468268</v>
      </c>
      <c r="P282" s="64">
        <f>SUM(P254:P265)</f>
        <v>5393378</v>
      </c>
      <c r="R282" s="64">
        <f>SUM(R254:R265)</f>
        <v>50350635</v>
      </c>
      <c r="T282" s="64">
        <f>SUM(T254:T265)</f>
        <v>31888932</v>
      </c>
      <c r="V282" s="64">
        <f>SUM(V254:V265)</f>
        <v>1441</v>
      </c>
      <c r="X282" s="64">
        <f>SUM(X254:X265)</f>
        <v>92578509</v>
      </c>
      <c r="Y282" s="64">
        <f>SUM(Y254:Y265)</f>
        <v>10496037</v>
      </c>
      <c r="AA282" s="64">
        <f>SUM(AA254:AA265)</f>
        <v>507824498</v>
      </c>
      <c r="AD282" s="64">
        <f>SUM(AD254:AD265)</f>
        <v>52860895</v>
      </c>
      <c r="AF282" s="64">
        <f>SUM(AF254:AF265)</f>
        <v>1285</v>
      </c>
      <c r="AG282" s="64">
        <f>SUM(AG254:AG265)</f>
        <v>93144727</v>
      </c>
      <c r="AH282" s="64">
        <f>SUM(AH254:AH265)</f>
        <v>582728</v>
      </c>
      <c r="AI282" s="64">
        <f>SUM(AI254:AI265)</f>
        <v>4724676</v>
      </c>
    </row>
    <row r="283" spans="1:37" x14ac:dyDescent="0.15">
      <c r="A283" s="2" t="s">
        <v>98</v>
      </c>
      <c r="B283" s="64">
        <f>SUM(B266:B277)</f>
        <v>1109065007.9612298</v>
      </c>
      <c r="C283" s="64">
        <f>SUM(C266:C277)</f>
        <v>1014226.1799923583</v>
      </c>
      <c r="E283" s="64">
        <f>SUM(E266:E277)</f>
        <v>2024903.1528083782</v>
      </c>
      <c r="G283" s="64">
        <f>SUM(G266:G277)</f>
        <v>347090.18724737968</v>
      </c>
      <c r="H283" s="64">
        <f>SUM(H266:H277)</f>
        <v>9034640.3861573599</v>
      </c>
      <c r="J283" s="64">
        <f>SUM(J266:J277)</f>
        <v>40551772.695616506</v>
      </c>
      <c r="M283" s="64">
        <f>SUM(M266:M277)</f>
        <v>26933221.800786424</v>
      </c>
      <c r="O283" s="64">
        <f>SUM(O266:O277)</f>
        <v>119011684.01598203</v>
      </c>
      <c r="P283" s="64">
        <f>SUM(P266:P277)</f>
        <v>5425669.1591163846</v>
      </c>
      <c r="R283" s="64">
        <f>SUM(R266:R277)</f>
        <v>49971129.874789067</v>
      </c>
      <c r="T283" s="64">
        <f>SUM(T266:T277)</f>
        <v>26980424.29076587</v>
      </c>
      <c r="V283" s="64">
        <f>SUM(V266:V277)</f>
        <v>1038.3747332692942</v>
      </c>
      <c r="X283" s="64">
        <f>SUM(X266:X277)</f>
        <v>91282757.252051607</v>
      </c>
      <c r="Y283" s="64">
        <f>SUM(Y266:Y277)</f>
        <v>10750804.690390892</v>
      </c>
      <c r="AA283" s="64">
        <f>SUM(AA266:AA277)</f>
        <v>522574337.80970478</v>
      </c>
      <c r="AD283" s="64">
        <f>SUM(AD266:AD277)</f>
        <v>55513744.460371509</v>
      </c>
      <c r="AF283" s="64">
        <f>SUM(AF266:AF277)</f>
        <v>2983.5026172795269</v>
      </c>
      <c r="AG283" s="64">
        <f>SUM(AG266:AG277)</f>
        <v>97299354.091195017</v>
      </c>
      <c r="AH283" s="64">
        <f>SUM(AH266:AH277)</f>
        <v>608568.75807900727</v>
      </c>
      <c r="AI283" s="64">
        <f>SUM(AI266:AI277)</f>
        <v>4423053</v>
      </c>
    </row>
    <row r="284" spans="1:37" x14ac:dyDescent="0.15">
      <c r="A284" s="2" t="s">
        <v>92</v>
      </c>
      <c r="B284" s="64">
        <f>B283-B282</f>
        <v>29592287.961229801</v>
      </c>
      <c r="C284" s="64">
        <f>C283-C282</f>
        <v>83277.179992358317</v>
      </c>
      <c r="E284" s="64">
        <f>E283-E282</f>
        <v>-389153.84719162178</v>
      </c>
      <c r="G284" s="64">
        <f>G283-G282</f>
        <v>-27405.812752620317</v>
      </c>
      <c r="H284" s="64">
        <f>H283-H282</f>
        <v>-181529.61384264007</v>
      </c>
      <c r="J284" s="64">
        <f>J283-J282</f>
        <v>2640620.695616506</v>
      </c>
      <c r="M284" s="64">
        <f>M283-M282</f>
        <v>-507535.19921357557</v>
      </c>
      <c r="O284" s="64">
        <f>O283-O282</f>
        <v>-3456583.9840179682</v>
      </c>
      <c r="P284" s="64">
        <f>P283-P282</f>
        <v>32291.159116384573</v>
      </c>
      <c r="R284" s="64">
        <f>R283-R282</f>
        <v>-379505.12521093339</v>
      </c>
      <c r="T284" s="64">
        <f>T283-T282</f>
        <v>-4908507.7092341296</v>
      </c>
      <c r="V284" s="64">
        <f>V283-V282</f>
        <v>-402.62526673070579</v>
      </c>
      <c r="X284" s="64">
        <f>X283-X282</f>
        <v>-1295751.7479483932</v>
      </c>
      <c r="Y284" s="64">
        <f>Y283-Y282</f>
        <v>254767.69039089233</v>
      </c>
      <c r="AA284" s="64">
        <f>AA283-AA282</f>
        <v>14749839.809704781</v>
      </c>
      <c r="AD284" s="64">
        <f>AD283-AD282</f>
        <v>2652849.4603715092</v>
      </c>
      <c r="AF284" s="64">
        <f>AF283-AF282</f>
        <v>1698.5026172795269</v>
      </c>
      <c r="AG284" s="64">
        <f>AG283-AG282</f>
        <v>4154627.0911950171</v>
      </c>
      <c r="AH284" s="64">
        <f>AH283-AH282</f>
        <v>25840.758079007268</v>
      </c>
      <c r="AI284" s="64">
        <f>AI283-AI282</f>
        <v>-301623</v>
      </c>
    </row>
    <row r="285" spans="1:37" x14ac:dyDescent="0.15">
      <c r="A285" s="2" t="s">
        <v>93</v>
      </c>
      <c r="B285" s="53">
        <f>B284/B282</f>
        <v>2.7413650584175765E-2</v>
      </c>
      <c r="C285" s="53">
        <f>C284/C282</f>
        <v>8.9454073200957648E-2</v>
      </c>
      <c r="E285" s="53">
        <f>E284/E282</f>
        <v>-0.16120325542918904</v>
      </c>
      <c r="G285" s="53">
        <f>G284/G282</f>
        <v>-7.3180521961837552E-2</v>
      </c>
      <c r="H285" s="53">
        <f>H284/H282</f>
        <v>-1.9696860392401625E-2</v>
      </c>
      <c r="J285" s="53">
        <f>J284/J282</f>
        <v>6.9652874057124559E-2</v>
      </c>
      <c r="M285" s="53">
        <f>M284/M282</f>
        <v>-1.8495670480722363E-2</v>
      </c>
      <c r="O285" s="53">
        <f>O284/O282</f>
        <v>-2.8224323250966268E-2</v>
      </c>
      <c r="P285" s="53">
        <f>P284/P282</f>
        <v>5.9871863452523764E-3</v>
      </c>
      <c r="R285" s="53">
        <f>R284/R282</f>
        <v>-7.5372460587822456E-3</v>
      </c>
      <c r="T285" s="53">
        <f>T284/T282</f>
        <v>-0.1539251207671091</v>
      </c>
      <c r="V285" s="53">
        <f>V284/V282</f>
        <v>-0.27940684714136416</v>
      </c>
      <c r="X285" s="53">
        <f>X284/X282</f>
        <v>-1.3996247746314356E-2</v>
      </c>
      <c r="Y285" s="53">
        <f>Y284/Y282</f>
        <v>2.4272750790692937E-2</v>
      </c>
      <c r="AA285" s="53">
        <f>AA284/AA282</f>
        <v>2.9045152149601062E-2</v>
      </c>
      <c r="AD285" s="53">
        <f>AD284/AD282</f>
        <v>5.0185481353872442E-2</v>
      </c>
      <c r="AF285" s="53">
        <f>AF284/AF282</f>
        <v>1.3217919200618886</v>
      </c>
      <c r="AG285" s="53">
        <f>AG284/AG282</f>
        <v>4.4603996651308209E-2</v>
      </c>
      <c r="AH285" s="53">
        <f>AH284/AH282</f>
        <v>4.4344459300063269E-2</v>
      </c>
      <c r="AI285" s="53">
        <f>AI284/AI282</f>
        <v>-6.3839933150971626E-2</v>
      </c>
    </row>
    <row r="287" spans="1:37" x14ac:dyDescent="0.15">
      <c r="A287" s="2" t="s">
        <v>105</v>
      </c>
      <c r="B287" s="64">
        <f>SUM(B250:B261)</f>
        <v>1074284593</v>
      </c>
      <c r="C287" s="64">
        <f>SUM(C250:C261)</f>
        <v>928690</v>
      </c>
      <c r="E287" s="64">
        <f>SUM(E250:E261)</f>
        <v>2375200</v>
      </c>
      <c r="G287" s="64">
        <f>SUM(G250:G261)</f>
        <v>364146</v>
      </c>
      <c r="H287" s="64">
        <f>SUM(H250:H261)</f>
        <v>9461266</v>
      </c>
      <c r="J287" s="64">
        <f>SUM(J250:J261)</f>
        <v>37225968</v>
      </c>
      <c r="M287" s="64">
        <f>SUM(M250:M261)</f>
        <v>27615726</v>
      </c>
      <c r="O287" s="64">
        <f>SUM(O250:O261)</f>
        <v>122870706</v>
      </c>
      <c r="P287" s="64">
        <f>SUM(P250:P261)</f>
        <v>5465876</v>
      </c>
      <c r="R287" s="64">
        <f>SUM(R250:R261)</f>
        <v>50143946</v>
      </c>
      <c r="T287" s="64">
        <f>SUM(T250:T261)</f>
        <v>30699888</v>
      </c>
      <c r="V287" s="64">
        <f>SUM(V250:V261)</f>
        <v>1315</v>
      </c>
      <c r="X287" s="64">
        <f>SUM(X250:X261)</f>
        <v>94602664</v>
      </c>
      <c r="Y287" s="64">
        <f>SUM(Y250:Y261)</f>
        <v>10485773</v>
      </c>
      <c r="AA287" s="64">
        <f>SUM(AA250:AA261)</f>
        <v>495707379</v>
      </c>
      <c r="AD287" s="64">
        <f>SUM(AD250:AD261)</f>
        <v>52349457</v>
      </c>
      <c r="AF287" s="64">
        <f>SUM(AF250:AF261)</f>
        <v>967</v>
      </c>
      <c r="AG287" s="64">
        <f>SUM(AG250:AG261)</f>
        <v>92764859</v>
      </c>
      <c r="AH287" s="64">
        <f>SUM(AH250:AH261)</f>
        <v>590661</v>
      </c>
      <c r="AI287" s="64">
        <f>SUM(AI250:AI261)</f>
        <v>5032128</v>
      </c>
    </row>
    <row r="288" spans="1:37" x14ac:dyDescent="0.15">
      <c r="B288" s="64">
        <f>ROUND(B287,0)</f>
        <v>1074284593</v>
      </c>
      <c r="C288" s="64">
        <f>ROUND(C287,0)</f>
        <v>928690</v>
      </c>
      <c r="E288" s="64">
        <f>ROUND(E287,0)</f>
        <v>2375200</v>
      </c>
      <c r="G288" s="64">
        <f>ROUND(G287,0)</f>
        <v>364146</v>
      </c>
      <c r="H288" s="64">
        <f>ROUND(H287,0)</f>
        <v>9461266</v>
      </c>
      <c r="J288" s="64">
        <f>ROUND(J287,0)</f>
        <v>37225968</v>
      </c>
      <c r="M288" s="64">
        <f>ROUND(M287,0)</f>
        <v>27615726</v>
      </c>
      <c r="O288" s="64">
        <f>ROUND(O287,0)</f>
        <v>122870706</v>
      </c>
      <c r="P288" s="64">
        <f>ROUND(P287,0)</f>
        <v>5465876</v>
      </c>
      <c r="R288" s="64">
        <f>ROUND(R287,0)</f>
        <v>50143946</v>
      </c>
      <c r="T288" s="64">
        <f>ROUND(T287,0)</f>
        <v>30699888</v>
      </c>
      <c r="V288" s="64">
        <f>ROUND(V287,0)</f>
        <v>1315</v>
      </c>
      <c r="X288" s="64">
        <f>ROUND(X287,0)</f>
        <v>94602664</v>
      </c>
      <c r="Y288" s="64">
        <f>ROUND(Y287,0)</f>
        <v>10485773</v>
      </c>
      <c r="AA288" s="64">
        <f>ROUND(AA287,0)</f>
        <v>495707379</v>
      </c>
      <c r="AD288" s="64">
        <f>ROUND(AD287,0)</f>
        <v>52349457</v>
      </c>
      <c r="AF288" s="64">
        <f>ROUND(AF287,0)</f>
        <v>967</v>
      </c>
      <c r="AG288" s="64">
        <f>ROUND(AG287,0)</f>
        <v>92764859</v>
      </c>
      <c r="AH288" s="64">
        <f>ROUND(AH287,0)</f>
        <v>590661</v>
      </c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D3F5D-6E69-4D48-B0A1-42F9ECEFAC19}">
  <sheetPr>
    <tabColor rgb="FF035244"/>
  </sheetPr>
  <dimension ref="A1:F24"/>
  <sheetViews>
    <sheetView zoomScale="85" zoomScaleNormal="85" workbookViewId="0"/>
  </sheetViews>
  <sheetFormatPr defaultColWidth="8.75" defaultRowHeight="14.25" x14ac:dyDescent="0.25"/>
  <cols>
    <col min="1" max="1" width="9.25" style="35" customWidth="1"/>
    <col min="2" max="4" width="13.75" style="35" customWidth="1"/>
    <col min="5" max="5" width="14.5" style="35" customWidth="1"/>
    <col min="6" max="6" width="13.75" style="35" customWidth="1"/>
    <col min="7" max="16384" width="8.75" style="35"/>
  </cols>
  <sheetData>
    <row r="1" spans="1:6" ht="16.5" x14ac:dyDescent="0.3">
      <c r="A1" s="34" t="s">
        <v>44</v>
      </c>
    </row>
    <row r="2" spans="1:6" x14ac:dyDescent="0.25">
      <c r="A2" s="36" t="s">
        <v>45</v>
      </c>
      <c r="B2" s="37"/>
      <c r="C2" s="37"/>
      <c r="D2" s="37"/>
      <c r="E2" s="37"/>
      <c r="F2" s="37"/>
    </row>
    <row r="3" spans="1:6" x14ac:dyDescent="0.25">
      <c r="A3" s="38" t="s">
        <v>46</v>
      </c>
      <c r="B3" s="39" t="s">
        <v>47</v>
      </c>
      <c r="C3" s="39" t="s">
        <v>89</v>
      </c>
      <c r="D3" s="39" t="s">
        <v>91</v>
      </c>
      <c r="E3" s="39" t="s">
        <v>103</v>
      </c>
      <c r="F3" s="39" t="s">
        <v>102</v>
      </c>
    </row>
    <row r="4" spans="1:6" x14ac:dyDescent="0.25">
      <c r="A4" s="35" t="s">
        <v>43</v>
      </c>
      <c r="B4" s="40">
        <f>'Data - AUR23'!AJ218</f>
        <v>185610141</v>
      </c>
      <c r="C4" s="56">
        <f>'Data - AUR23'!AJ230</f>
        <v>187186489.7161209</v>
      </c>
      <c r="D4" s="51">
        <f>'Data - AUR23'!AJ242</f>
        <v>188943391</v>
      </c>
      <c r="E4" s="40">
        <f>'Data - AUR23'!AJ254</f>
        <v>211245759</v>
      </c>
      <c r="F4" s="40">
        <f>'Data - AUR23'!AJ266</f>
        <v>222350334</v>
      </c>
    </row>
    <row r="5" spans="1:6" x14ac:dyDescent="0.25">
      <c r="A5" s="35" t="s">
        <v>49</v>
      </c>
      <c r="B5" s="40">
        <f>'Data - AUR23'!AJ219</f>
        <v>173374177</v>
      </c>
      <c r="C5" s="56">
        <f>'Data - AUR23'!AJ231</f>
        <v>175978495.38731378</v>
      </c>
      <c r="D5" s="51">
        <f>'Data - AUR23'!AJ243</f>
        <v>196761448</v>
      </c>
      <c r="E5" s="40">
        <f>'Data - AUR23'!AJ255</f>
        <v>191861276</v>
      </c>
      <c r="F5" s="40">
        <f>'Data - AUR23'!AJ267</f>
        <v>197740090</v>
      </c>
    </row>
    <row r="6" spans="1:6" x14ac:dyDescent="0.25">
      <c r="A6" s="35" t="s">
        <v>50</v>
      </c>
      <c r="B6" s="40">
        <f>'Data - AUR23'!AJ220</f>
        <v>204106724</v>
      </c>
      <c r="C6" s="56">
        <f>'Data - AUR23'!AJ232</f>
        <v>197193838.3022888</v>
      </c>
      <c r="D6" s="51">
        <f>'Data - AUR23'!AJ244</f>
        <v>221487013</v>
      </c>
      <c r="E6" s="40">
        <f>'Data - AUR23'!AJ256</f>
        <v>200299479</v>
      </c>
      <c r="F6" s="40">
        <f>'Data - AUR23'!AJ268</f>
        <v>209176399</v>
      </c>
    </row>
    <row r="7" spans="1:6" x14ac:dyDescent="0.25">
      <c r="A7" s="35" t="s">
        <v>51</v>
      </c>
      <c r="B7" s="40">
        <f>'Data - AUR23'!AJ221</f>
        <v>193129991</v>
      </c>
      <c r="C7" s="56">
        <f>'Data - AUR23'!AJ233</f>
        <v>190390903.45833415</v>
      </c>
      <c r="D7" s="51">
        <f>'Data - AUR23'!AJ245</f>
        <v>212301631</v>
      </c>
      <c r="E7" s="40">
        <f>'Data - AUR23'!AJ257</f>
        <v>221544619</v>
      </c>
      <c r="F7" s="40">
        <f>'Data - AUR23'!AJ269</f>
        <v>215050753.8716917</v>
      </c>
    </row>
    <row r="8" spans="1:6" x14ac:dyDescent="0.25">
      <c r="A8" s="35" t="s">
        <v>52</v>
      </c>
      <c r="B8" s="40">
        <f>'Data - AUR23'!AJ222</f>
        <v>175757291</v>
      </c>
      <c r="C8" s="51">
        <f>'Data - AUR23'!AJ234</f>
        <v>198483163</v>
      </c>
      <c r="D8" s="51">
        <f>'Data - AUR23'!AJ246</f>
        <v>183179620</v>
      </c>
      <c r="E8" s="40">
        <f>'Data - AUR23'!AJ258</f>
        <v>192202637</v>
      </c>
      <c r="F8" s="59">
        <f>'Data - AUR23'!AJ270</f>
        <v>188960892.26516023</v>
      </c>
    </row>
    <row r="9" spans="1:6" x14ac:dyDescent="0.25">
      <c r="A9" s="35" t="s">
        <v>53</v>
      </c>
      <c r="B9" s="40">
        <f>'Data - AUR23'!AJ223</f>
        <v>170092748</v>
      </c>
      <c r="C9" s="51">
        <f>'Data - AUR23'!AJ235</f>
        <v>174367442</v>
      </c>
      <c r="D9" s="51">
        <f>'Data - AUR23'!AJ247</f>
        <v>194882691</v>
      </c>
      <c r="E9" s="40">
        <f>'Data - AUR23'!AJ259</f>
        <v>196428181</v>
      </c>
      <c r="F9" s="59">
        <f>'Data - AUR23'!AJ271</f>
        <v>188296030.46067271</v>
      </c>
    </row>
    <row r="10" spans="1:6" x14ac:dyDescent="0.25">
      <c r="A10" s="35" t="s">
        <v>54</v>
      </c>
      <c r="B10" s="40">
        <f>'Data - AUR23'!AJ224</f>
        <v>138004859</v>
      </c>
      <c r="C10" s="51">
        <f>'Data - AUR23'!AJ236</f>
        <v>147695109</v>
      </c>
      <c r="D10" s="51">
        <f>'Data - AUR23'!AJ248</f>
        <v>156320345</v>
      </c>
      <c r="E10" s="40">
        <f>'Data - AUR23'!AJ260</f>
        <v>136947576</v>
      </c>
      <c r="F10" s="59">
        <f>'Data - AUR23'!AJ272</f>
        <v>148226570.25150698</v>
      </c>
    </row>
    <row r="11" spans="1:6" x14ac:dyDescent="0.25">
      <c r="A11" s="35" t="s">
        <v>55</v>
      </c>
      <c r="B11" s="40">
        <f>'Data - AUR23'!AJ225</f>
        <v>128220736</v>
      </c>
      <c r="C11" s="51">
        <f>'Data - AUR23'!AJ237</f>
        <v>130069624</v>
      </c>
      <c r="D11" s="51">
        <f>'Data - AUR23'!AJ249</f>
        <v>116303094.99999999</v>
      </c>
      <c r="E11" s="40">
        <f>'Data - AUR23'!AJ261</f>
        <v>115806462</v>
      </c>
      <c r="F11" s="59">
        <f>'Data - AUR23'!AJ273</f>
        <v>129601915.54269308</v>
      </c>
    </row>
    <row r="12" spans="1:6" x14ac:dyDescent="0.25">
      <c r="A12" s="35" t="s">
        <v>56</v>
      </c>
      <c r="B12" s="40">
        <f>'Data - AUR23'!AJ226</f>
        <v>153994255</v>
      </c>
      <c r="C12" s="51">
        <f>'Data - AUR23'!AJ238</f>
        <v>161913907</v>
      </c>
      <c r="D12" s="51">
        <f>'Data - AUR23'!AJ250</f>
        <v>153531051</v>
      </c>
      <c r="E12" s="40">
        <f>'Data - AUR23'!AJ262</f>
        <v>173683025</v>
      </c>
      <c r="F12" s="59">
        <f>'Data - AUR23'!AJ274</f>
        <v>165419753.24119028</v>
      </c>
    </row>
    <row r="13" spans="1:6" x14ac:dyDescent="0.25">
      <c r="A13" s="35" t="s">
        <v>57</v>
      </c>
      <c r="B13" s="40">
        <f>'Data - AUR23'!AJ227</f>
        <v>136270444</v>
      </c>
      <c r="C13" s="51">
        <f>'Data - AUR23'!AJ239</f>
        <v>122190897</v>
      </c>
      <c r="D13" s="51">
        <f>'Data - AUR23'!AJ251</f>
        <v>133550140</v>
      </c>
      <c r="E13" s="40">
        <f>'Data - AUR23'!AJ263</f>
        <v>133382070</v>
      </c>
      <c r="F13" s="59">
        <f>'Data - AUR23'!AJ275</f>
        <v>137366596.54881516</v>
      </c>
    </row>
    <row r="14" spans="1:6" x14ac:dyDescent="0.25">
      <c r="A14" s="35" t="s">
        <v>58</v>
      </c>
      <c r="B14" s="56">
        <f>'Data - AUR23'!AJ228</f>
        <v>159248947.39290792</v>
      </c>
      <c r="C14" s="51">
        <f>'Data - AUR23'!AJ240</f>
        <v>192680856</v>
      </c>
      <c r="D14" s="51">
        <f>'Data - AUR23'!AJ252</f>
        <v>177312818</v>
      </c>
      <c r="E14" s="40">
        <f>'Data - AUR23'!AJ264</f>
        <v>160671049</v>
      </c>
      <c r="F14" s="59">
        <f>'Data - AUR23'!AJ276</f>
        <v>175885606.37612146</v>
      </c>
    </row>
    <row r="15" spans="1:6" x14ac:dyDescent="0.25">
      <c r="A15" s="35" t="s">
        <v>48</v>
      </c>
      <c r="B15" s="56">
        <f>'Data - AUR23'!AJ229</f>
        <v>172756868.74303436</v>
      </c>
      <c r="C15" s="51">
        <f>'Data - AUR23'!AJ241</f>
        <v>186737754</v>
      </c>
      <c r="D15" s="51">
        <f>'Data - AUR23'!AJ253</f>
        <v>182241210</v>
      </c>
      <c r="E15" s="40">
        <f>'Data - AUR23'!AJ265</f>
        <v>196004177</v>
      </c>
      <c r="F15" s="59">
        <f>'Data - AUR23'!AJ277</f>
        <v>194741470.08578351</v>
      </c>
    </row>
    <row r="17" spans="1:6" x14ac:dyDescent="0.25">
      <c r="A17" s="38"/>
      <c r="B17" s="39" t="s">
        <v>47</v>
      </c>
      <c r="C17" s="39" t="s">
        <v>89</v>
      </c>
      <c r="D17" s="39" t="s">
        <v>91</v>
      </c>
      <c r="E17" s="39" t="s">
        <v>103</v>
      </c>
      <c r="F17" s="39" t="s">
        <v>101</v>
      </c>
    </row>
    <row r="18" spans="1:6" x14ac:dyDescent="0.25">
      <c r="A18" s="35" t="s">
        <v>99</v>
      </c>
      <c r="B18" s="42">
        <f t="shared" ref="B18:F18" si="0">SUM(B4:B7)</f>
        <v>756221033</v>
      </c>
      <c r="C18" s="55">
        <f t="shared" si="0"/>
        <v>750749726.86405754</v>
      </c>
      <c r="D18" s="51">
        <f t="shared" si="0"/>
        <v>819493483</v>
      </c>
      <c r="E18" s="51">
        <f t="shared" si="0"/>
        <v>824951133</v>
      </c>
      <c r="F18" s="51">
        <f t="shared" si="0"/>
        <v>844317576.8716917</v>
      </c>
    </row>
    <row r="19" spans="1:6" x14ac:dyDescent="0.25">
      <c r="A19" s="35" t="s">
        <v>100</v>
      </c>
      <c r="B19" s="55">
        <f t="shared" ref="B19:F19" si="1">SUM(B8:B15)</f>
        <v>1234346149.1359422</v>
      </c>
      <c r="C19" s="51">
        <f t="shared" si="1"/>
        <v>1314138752</v>
      </c>
      <c r="D19" s="62">
        <f t="shared" si="1"/>
        <v>1297320970</v>
      </c>
      <c r="E19" s="62">
        <f t="shared" si="1"/>
        <v>1305125177</v>
      </c>
      <c r="F19" s="58">
        <f t="shared" si="1"/>
        <v>1328498834.7719433</v>
      </c>
    </row>
    <row r="20" spans="1:6" x14ac:dyDescent="0.25">
      <c r="A20" s="35" t="s">
        <v>59</v>
      </c>
      <c r="B20" s="42">
        <f t="shared" ref="B20:F20" si="2">SUM(B4:B15)</f>
        <v>1990567182.1359422</v>
      </c>
      <c r="C20" s="51">
        <f t="shared" si="2"/>
        <v>2064888478.8640575</v>
      </c>
      <c r="D20" s="62">
        <f t="shared" si="2"/>
        <v>2116814453</v>
      </c>
      <c r="E20" s="62">
        <f t="shared" si="2"/>
        <v>2130076310</v>
      </c>
      <c r="F20" s="43">
        <f t="shared" si="2"/>
        <v>2172816411.6436353</v>
      </c>
    </row>
    <row r="21" spans="1:6" x14ac:dyDescent="0.25">
      <c r="B21" s="52"/>
      <c r="C21" s="52">
        <f>(C20-B20)/B20</f>
        <v>3.733674371561084E-2</v>
      </c>
      <c r="D21" s="52">
        <f>(D20-C20)/C20</f>
        <v>2.5147108266354475E-2</v>
      </c>
      <c r="E21" s="52">
        <f>(E20-D20)/D20</f>
        <v>6.2650068272185966E-3</v>
      </c>
      <c r="F21" s="52">
        <f>(F20-E20)/E20</f>
        <v>2.0065056562990118E-2</v>
      </c>
    </row>
    <row r="22" spans="1:6" x14ac:dyDescent="0.25">
      <c r="A22" s="54" t="s">
        <v>60</v>
      </c>
      <c r="B22" s="44"/>
      <c r="C22" s="44"/>
      <c r="D22" s="44"/>
      <c r="E22" s="44"/>
    </row>
    <row r="23" spans="1:6" x14ac:dyDescent="0.25">
      <c r="A23" s="57" t="s">
        <v>61</v>
      </c>
      <c r="B23" s="41"/>
      <c r="C23" s="41"/>
      <c r="D23" s="41"/>
      <c r="E23" s="41"/>
    </row>
    <row r="24" spans="1:6" x14ac:dyDescent="0.25">
      <c r="A24" s="45" t="s">
        <v>62</v>
      </c>
      <c r="B24" s="45"/>
      <c r="C24" s="45"/>
      <c r="D24" s="45"/>
      <c r="E24" s="45"/>
    </row>
  </sheetData>
  <phoneticPr fontId="13" type="noConversion"/>
  <pageMargins left="0.7" right="0.7" top="0.75" bottom="0.75" header="0.3" footer="0.3"/>
  <pageSetup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CBFDC49B8F3647B26A81FC0A61BD72" ma:contentTypeVersion="19" ma:contentTypeDescription="Create a new document." ma:contentTypeScope="" ma:versionID="8c6c31721c90d68a302cb3d06875e2d7">
  <xsd:schema xmlns:xsd="http://www.w3.org/2001/XMLSchema" xmlns:xs="http://www.w3.org/2001/XMLSchema" xmlns:p="http://schemas.microsoft.com/office/2006/metadata/properties" xmlns:ns2="b0eccaff-ed0e-4369-a755-3c501f3fbb44" xmlns:ns3="033f3c31-a06a-42e1-839c-42d3c12e0580" targetNamespace="http://schemas.microsoft.com/office/2006/metadata/properties" ma:root="true" ma:fieldsID="a1d8021bc43f347c6a57d6507811accf" ns2:_="" ns3:_="">
    <xsd:import namespace="b0eccaff-ed0e-4369-a755-3c501f3fbb44"/>
    <xsd:import namespace="033f3c31-a06a-42e1-839c-42d3c12e05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eccaff-ed0e-4369-a755-3c501f3fbb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4ffb9e5-4468-485e-ab5f-4ae9542a0c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f3c31-a06a-42e1-839c-42d3c12e058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dafcd4f-ddb2-4033-b6d6-da91113543b1}" ma:internalName="TaxCatchAll" ma:showField="CatchAllData" ma:web="033f3c31-a06a-42e1-839c-42d3c12e05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3f3c31-a06a-42e1-839c-42d3c12e0580" xsi:nil="true"/>
    <lcf76f155ced4ddcb4097134ff3c332f xmlns="b0eccaff-ed0e-4369-a755-3c501f3fbb4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61777B0-6B16-4A03-BF5A-74B056D67819}"/>
</file>

<file path=customXml/itemProps2.xml><?xml version="1.0" encoding="utf-8"?>
<ds:datastoreItem xmlns:ds="http://schemas.openxmlformats.org/officeDocument/2006/customXml" ds:itemID="{467ED73A-F766-44CA-A206-92B01B336562}"/>
</file>

<file path=customXml/itemProps3.xml><?xml version="1.0" encoding="utf-8"?>
<ds:datastoreItem xmlns:ds="http://schemas.openxmlformats.org/officeDocument/2006/customXml" ds:itemID="{1E9584F8-4B7B-4398-A656-93C6AE7F53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Target Year Forecast</vt:lpstr>
      <vt:lpstr>Data - ABDA 3 month</vt:lpstr>
      <vt:lpstr>Data - ABDA 8 month</vt:lpstr>
      <vt:lpstr>Data - DCA25 method 3 month</vt:lpstr>
      <vt:lpstr>Data - DCA25 method</vt:lpstr>
      <vt:lpstr>Actuals 23-24</vt:lpstr>
      <vt:lpstr>Data - AUR23</vt:lpstr>
      <vt:lpstr>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Hartman</dc:creator>
  <cp:lastModifiedBy>Mary McPhail</cp:lastModifiedBy>
  <dcterms:created xsi:type="dcterms:W3CDTF">2021-09-23T20:35:00Z</dcterms:created>
  <dcterms:modified xsi:type="dcterms:W3CDTF">2026-02-19T00:42:03Z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0x01010081CBFDC49B8F3647B26A81FC0A61BD72</vt:lpwstr>
  </property>
</Properties>
</file>