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BDA 2025-26\IR Responses to manus\"/>
    </mc:Choice>
  </mc:AlternateContent>
  <xr:revisionPtr revIDLastSave="0" documentId="8_{52F79321-7C64-485A-90F5-58093FBEBE36}" xr6:coauthVersionLast="47" xr6:coauthVersionMax="47" xr10:uidLastSave="{00000000-0000-0000-0000-000000000000}"/>
  <bookViews>
    <workbookView xWindow="10185" yWindow="1650" windowWidth="21240" windowHeight="11325" xr2:uid="{AC2D3592-0F6C-466D-88C2-FEB183E6C1AA}"/>
  </bookViews>
  <sheets>
    <sheet name="k - low forecast scenar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E21" i="1"/>
  <c r="D21" i="1"/>
  <c r="I20" i="1"/>
  <c r="F20" i="1"/>
  <c r="G20" i="1" s="1"/>
  <c r="I19" i="1"/>
  <c r="F19" i="1"/>
  <c r="G19" i="1" s="1"/>
  <c r="I18" i="1"/>
  <c r="F18" i="1"/>
  <c r="G18" i="1" s="1"/>
  <c r="F21" i="1" l="1"/>
  <c r="G21" i="1" s="1"/>
  <c r="I21" i="1"/>
</calcChain>
</file>

<file path=xl/sharedStrings.xml><?xml version="1.0" encoding="utf-8"?>
<sst xmlns="http://schemas.openxmlformats.org/spreadsheetml/2006/main" count="24" uniqueCount="24">
  <si>
    <t>Document 60</t>
  </si>
  <si>
    <t>Low Forecast Scenarios</t>
  </si>
  <si>
    <t>Container Volume</t>
  </si>
  <si>
    <t>The modeling below assumes that the Document 60 forecast volume will be accurate to actual volumes for the period forecast.</t>
  </si>
  <si>
    <t>HCs on additional containers</t>
  </si>
  <si>
    <t>HC difference for containers</t>
  </si>
  <si>
    <t>Forecast Revenue Requirement</t>
  </si>
  <si>
    <t>Total change to earnings</t>
  </si>
  <si>
    <t xml:space="preserve">The modeling applied the forecast % change equally across all container streams. </t>
  </si>
  <si>
    <t>May 22 - Apr 23</t>
  </si>
  <si>
    <t>May 23 - Apr 24</t>
  </si>
  <si>
    <t>May 24 - Apr 25</t>
  </si>
  <si>
    <t>Period</t>
  </si>
  <si>
    <t>Actuals</t>
  </si>
  <si>
    <t>Forecast</t>
  </si>
  <si>
    <t>Difference</t>
  </si>
  <si>
    <t>Difference %</t>
  </si>
  <si>
    <t>Total</t>
  </si>
  <si>
    <t>Absolute Variance</t>
  </si>
  <si>
    <t>Absolute Variance %</t>
  </si>
  <si>
    <t>This modeling excludes specialty beer (insufficient data for the ABDA to model)</t>
  </si>
  <si>
    <t>Note: The likelihood of low forecast scenarios is deemed low given the DCA's methodology trend of producing higher forecasts than actuals:</t>
  </si>
  <si>
    <t>This data is copied from the 'Revised AUR volumes' tab in 'Appendix H'</t>
  </si>
  <si>
    <t>Shown below is the current DCA methodology with 8 months of container volumes forecast as compared to actual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</si>
</sst>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%"/>
    <numFmt numFmtId="167" formatCode="_-* #,##0_-;\-* #,##0_-;_-* &quot;-&quot;??_-;_-@_-"/>
    <numFmt numFmtId="168" formatCode="_-&quot;$&quot;* #,##0_-;\-&quot;$&quot;* #,##0_-;_-&quot;$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1" xfId="0" applyFont="1" applyFill="1" applyBorder="1"/>
    <xf numFmtId="166" fontId="2" fillId="2" borderId="1" xfId="3" applyNumberFormat="1" applyFont="1" applyFill="1" applyBorder="1" applyAlignment="1">
      <alignment horizontal="center"/>
    </xf>
    <xf numFmtId="167" fontId="0" fillId="2" borderId="0" xfId="1" applyNumberFormat="1" applyFont="1" applyFill="1"/>
    <xf numFmtId="165" fontId="1" fillId="2" borderId="0" xfId="1" applyFill="1"/>
    <xf numFmtId="0" fontId="2" fillId="2" borderId="0" xfId="0" applyFont="1" applyFill="1"/>
    <xf numFmtId="168" fontId="2" fillId="2" borderId="0" xfId="2" applyNumberFormat="1" applyFont="1" applyFill="1"/>
    <xf numFmtId="166" fontId="0" fillId="2" borderId="0" xfId="3" applyNumberFormat="1" applyFont="1" applyFill="1"/>
    <xf numFmtId="167" fontId="0" fillId="2" borderId="0" xfId="0" applyNumberFormat="1" applyFill="1"/>
    <xf numFmtId="0" fontId="4" fillId="2" borderId="0" xfId="0" applyFont="1" applyFill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E17B-393A-430F-9D63-1BC5D4CA23E8}">
  <dimension ref="A1:N26"/>
  <sheetViews>
    <sheetView tabSelected="1" workbookViewId="0">
      <selection activeCell="A16" sqref="A16"/>
    </sheetView>
  </sheetViews>
  <sheetFormatPr defaultRowHeight="15" x14ac:dyDescent="0.25"/>
  <cols>
    <col min="3" max="3" width="29.7109375" bestFit="1" customWidth="1"/>
    <col min="4" max="5" width="16.85546875" bestFit="1" customWidth="1"/>
    <col min="6" max="6" width="14.28515625" bestFit="1" customWidth="1"/>
    <col min="7" max="7" width="15.42578125" customWidth="1"/>
    <col min="8" max="8" width="17.42578125" bestFit="1" customWidth="1"/>
    <col min="9" max="9" width="19.42578125" bestFit="1" customWidth="1"/>
  </cols>
  <sheetData>
    <row r="1" spans="1:14" ht="18.75" x14ac:dyDescent="0.3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3"/>
      <c r="D5" s="3" t="s">
        <v>0</v>
      </c>
      <c r="E5" s="4">
        <v>6.0000000000000001E-3</v>
      </c>
      <c r="F5" s="4">
        <v>1.0999999999999999E-2</v>
      </c>
      <c r="G5" s="4">
        <v>1.4999999999999999E-2</v>
      </c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 t="s">
        <v>2</v>
      </c>
      <c r="D6" s="5">
        <v>2220148847</v>
      </c>
      <c r="E6" s="5">
        <v>2206827953.9180002</v>
      </c>
      <c r="F6" s="5">
        <v>2195727209.6829996</v>
      </c>
      <c r="G6" s="5">
        <v>2186846614.2950001</v>
      </c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 t="s">
        <v>6</v>
      </c>
      <c r="D7" s="5">
        <v>140449087.88609481</v>
      </c>
      <c r="E7" s="5">
        <v>139897311.93164241</v>
      </c>
      <c r="F7" s="5">
        <v>139437498.63626537</v>
      </c>
      <c r="G7" s="5">
        <v>139069647.99996376</v>
      </c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5"/>
      <c r="E8" s="5"/>
      <c r="F8" s="5"/>
      <c r="G8" s="5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 t="s">
        <v>4</v>
      </c>
      <c r="D9" s="5"/>
      <c r="E9" s="5">
        <v>816096.37014556001</v>
      </c>
      <c r="F9" s="6">
        <v>1499078.4254280743</v>
      </c>
      <c r="G9" s="5">
        <v>2047392.3184940845</v>
      </c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"/>
      <c r="C10" s="2" t="s">
        <v>5</v>
      </c>
      <c r="D10" s="5"/>
      <c r="E10" s="5">
        <v>313072.09759008064</v>
      </c>
      <c r="F10" s="6">
        <v>576867.26376105996</v>
      </c>
      <c r="G10" s="5">
        <v>789831.63960287569</v>
      </c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2"/>
      <c r="C11" s="7" t="s">
        <v>7</v>
      </c>
      <c r="D11" s="5"/>
      <c r="E11" s="8">
        <v>1129168.4677356407</v>
      </c>
      <c r="F11" s="8">
        <v>2075945.6891891342</v>
      </c>
      <c r="G11" s="8">
        <v>2837223.9580969601</v>
      </c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1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7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B17" s="2"/>
      <c r="C17" s="3" t="s">
        <v>12</v>
      </c>
      <c r="D17" s="3" t="s">
        <v>13</v>
      </c>
      <c r="E17" s="3" t="s">
        <v>14</v>
      </c>
      <c r="F17" s="3" t="s">
        <v>15</v>
      </c>
      <c r="G17" s="3" t="s">
        <v>16</v>
      </c>
      <c r="H17" s="3" t="s">
        <v>18</v>
      </c>
      <c r="I17" s="3" t="s">
        <v>19</v>
      </c>
      <c r="J17" s="2"/>
      <c r="K17" s="2"/>
      <c r="L17" s="2"/>
      <c r="M17" s="2"/>
      <c r="N17" s="2"/>
    </row>
    <row r="18" spans="1:14" x14ac:dyDescent="0.25">
      <c r="A18" s="2"/>
      <c r="B18" s="2"/>
      <c r="C18" s="2" t="s">
        <v>9</v>
      </c>
      <c r="D18" s="5">
        <v>2125351634</v>
      </c>
      <c r="E18" s="5">
        <v>2178477155.958766</v>
      </c>
      <c r="F18" s="5">
        <f>E18-D18</f>
        <v>53125521.958765984</v>
      </c>
      <c r="G18" s="9">
        <f>F18/D18</f>
        <v>2.499610940086255E-2</v>
      </c>
      <c r="H18" s="5">
        <v>65281271.617220566</v>
      </c>
      <c r="I18" s="9">
        <f>H18/D18</f>
        <v>3.0715515763553206E-2</v>
      </c>
      <c r="J18" s="2"/>
      <c r="K18" s="2"/>
      <c r="L18" s="2"/>
      <c r="M18" s="2"/>
      <c r="N18" s="2"/>
    </row>
    <row r="19" spans="1:14" x14ac:dyDescent="0.25">
      <c r="A19" s="2"/>
      <c r="B19" s="2"/>
      <c r="C19" s="2" t="s">
        <v>10</v>
      </c>
      <c r="D19" s="5">
        <v>2198149448</v>
      </c>
      <c r="E19" s="5">
        <v>2199630410.5731421</v>
      </c>
      <c r="F19" s="5">
        <f>E19-D19</f>
        <v>1480962.5731420517</v>
      </c>
      <c r="G19" s="9">
        <f t="shared" ref="G19:G21" si="0">F19/D19</f>
        <v>6.7373152198068915E-4</v>
      </c>
      <c r="H19" s="5">
        <v>26627149.934126645</v>
      </c>
      <c r="I19" s="9">
        <f t="shared" ref="I19:I21" si="1">H19/D19</f>
        <v>1.2113439310668129E-2</v>
      </c>
      <c r="J19" s="2"/>
      <c r="K19" s="2"/>
      <c r="L19" s="2"/>
      <c r="M19" s="2"/>
      <c r="N19" s="2"/>
    </row>
    <row r="20" spans="1:14" x14ac:dyDescent="0.25">
      <c r="A20" s="2"/>
      <c r="B20" s="2"/>
      <c r="C20" s="2" t="s">
        <v>11</v>
      </c>
      <c r="D20" s="5">
        <v>2178618575</v>
      </c>
      <c r="E20" s="5">
        <v>2194940577.1694136</v>
      </c>
      <c r="F20" s="5">
        <f>E20-D20</f>
        <v>16322002.169413567</v>
      </c>
      <c r="G20" s="9">
        <f t="shared" si="0"/>
        <v>7.4919044373857714E-3</v>
      </c>
      <c r="H20" s="5">
        <v>32069852.960833754</v>
      </c>
      <c r="I20" s="9">
        <f t="shared" si="1"/>
        <v>1.4720269683202235E-2</v>
      </c>
      <c r="J20" s="2"/>
      <c r="K20" s="2"/>
      <c r="L20" s="2"/>
      <c r="M20" s="2"/>
      <c r="N20" s="2"/>
    </row>
    <row r="21" spans="1:14" x14ac:dyDescent="0.25">
      <c r="A21" s="2"/>
      <c r="B21" s="2"/>
      <c r="C21" s="2" t="s">
        <v>17</v>
      </c>
      <c r="D21" s="10">
        <f>SUM(D18:D20)</f>
        <v>6502119657</v>
      </c>
      <c r="E21" s="10">
        <f>SUM(E18:E20)</f>
        <v>6573048143.7013216</v>
      </c>
      <c r="F21" s="5">
        <f>E21-D21</f>
        <v>70928486.701321602</v>
      </c>
      <c r="G21" s="9">
        <f t="shared" si="0"/>
        <v>1.0908517597790126E-2</v>
      </c>
      <c r="H21" s="10">
        <f>SUM(H18:H20)</f>
        <v>123978274.51218097</v>
      </c>
      <c r="I21" s="9">
        <f t="shared" si="1"/>
        <v>1.9067362806636359E-2</v>
      </c>
      <c r="J21" s="2"/>
      <c r="K21" s="2"/>
      <c r="L21" s="2"/>
      <c r="M21" s="2"/>
      <c r="N21" s="2"/>
    </row>
    <row r="22" spans="1:14" x14ac:dyDescent="0.25">
      <c r="A22" s="2"/>
      <c r="B22" s="2"/>
      <c r="C22" s="2"/>
      <c r="D22" s="5"/>
      <c r="E22" s="5"/>
      <c r="F22" s="5"/>
      <c r="G22" s="9"/>
      <c r="H22" s="5"/>
      <c r="I22" s="9"/>
      <c r="J22" s="2"/>
      <c r="K22" s="2"/>
      <c r="L22" s="2"/>
      <c r="M22" s="2"/>
      <c r="N22" s="2"/>
    </row>
    <row r="23" spans="1:14" x14ac:dyDescent="0.25">
      <c r="A23" s="2"/>
      <c r="B23" s="2"/>
      <c r="C23" s="2" t="s">
        <v>20</v>
      </c>
      <c r="D23" s="10"/>
      <c r="E23" s="10"/>
      <c r="F23" s="5"/>
      <c r="G23" s="9"/>
      <c r="H23" s="10"/>
      <c r="I23" s="9"/>
      <c r="J23" s="2"/>
      <c r="K23" s="2"/>
      <c r="L23" s="2"/>
      <c r="M23" s="2"/>
      <c r="N23" s="2"/>
    </row>
    <row r="24" spans="1:14" x14ac:dyDescent="0.25">
      <c r="A24" s="2"/>
      <c r="B24" s="2"/>
      <c r="C24" s="2" t="s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9BFC2D-AEC5-46B5-8280-F40E1BFBEF43}"/>
</file>

<file path=customXml/itemProps2.xml><?xml version="1.0" encoding="utf-8"?>
<ds:datastoreItem xmlns:ds="http://schemas.openxmlformats.org/officeDocument/2006/customXml" ds:itemID="{1FEE1F97-007D-4F49-9753-D9F66E578DC6}"/>
</file>

<file path=customXml/itemProps3.xml><?xml version="1.0" encoding="utf-8"?>
<ds:datastoreItem xmlns:ds="http://schemas.openxmlformats.org/officeDocument/2006/customXml" ds:itemID="{7DBFE2B6-3338-48ED-A69D-D01CB9D3C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 - low forecast 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McPhail</dc:creator>
  <cp:lastModifiedBy>Graham Henderson</cp:lastModifiedBy>
  <dcterms:created xsi:type="dcterms:W3CDTF">2026-02-22T18:40:00Z</dcterms:created>
  <dcterms:modified xsi:type="dcterms:W3CDTF">2026-02-25T20:39:45Z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